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ylhala\Documents\"/>
    </mc:Choice>
  </mc:AlternateContent>
  <xr:revisionPtr revIDLastSave="0" documentId="13_ncr:1_{BF789DA1-9FAD-4942-8B97-0A57C5645A40}" xr6:coauthVersionLast="45" xr6:coauthVersionMax="45" xr10:uidLastSave="{00000000-0000-0000-0000-000000000000}"/>
  <bookViews>
    <workbookView xWindow="-108" yWindow="-108" windowWidth="23256" windowHeight="12576" xr2:uid="{30E824D2-6A39-4A84-BB3D-3205BF2F9079}"/>
  </bookViews>
  <sheets>
    <sheet name="koulu" sheetId="1" r:id="rId1"/>
    <sheet name="este" sheetId="2" r:id="rId2"/>
    <sheet name="VUR CUP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35" i="2" l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27" i="1"/>
  <c r="Q25" i="1"/>
  <c r="B46" i="2" l="1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 l="1"/>
  <c r="Z46" i="2" s="1"/>
  <c r="X46" i="2"/>
  <c r="A46" i="2"/>
  <c r="L33" i="1"/>
  <c r="R41" i="2"/>
  <c r="I18" i="3" l="1"/>
  <c r="I17" i="3"/>
  <c r="I16" i="3"/>
  <c r="I15" i="3"/>
  <c r="I14" i="3"/>
  <c r="I13" i="3"/>
  <c r="D15" i="3" l="1"/>
  <c r="D14" i="3"/>
  <c r="C13" i="3"/>
  <c r="Q26" i="1" l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B33" i="1"/>
  <c r="C33" i="1"/>
  <c r="D33" i="1"/>
  <c r="E33" i="1"/>
  <c r="F33" i="1"/>
  <c r="G33" i="1"/>
  <c r="H33" i="1"/>
  <c r="I33" i="1"/>
  <c r="J33" i="1"/>
  <c r="K33" i="1"/>
  <c r="M33" i="1"/>
  <c r="N33" i="1"/>
  <c r="O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N25" i="1"/>
  <c r="M42" i="1"/>
  <c r="M25" i="1"/>
  <c r="L25" i="1"/>
  <c r="K25" i="1"/>
  <c r="J25" i="1"/>
  <c r="G25" i="1"/>
  <c r="F25" i="1"/>
  <c r="E25" i="1"/>
  <c r="D25" i="1"/>
  <c r="C25" i="1"/>
  <c r="B25" i="1"/>
  <c r="B28" i="2" l="1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25" i="1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Z28" i="2" l="1"/>
  <c r="R29" i="2"/>
  <c r="R30" i="2"/>
  <c r="R31" i="2"/>
  <c r="R32" i="2"/>
  <c r="R33" i="2"/>
  <c r="R34" i="2"/>
  <c r="R35" i="2"/>
  <c r="R36" i="2"/>
  <c r="R37" i="2"/>
  <c r="R38" i="2"/>
  <c r="R39" i="2"/>
  <c r="R40" i="2"/>
  <c r="R42" i="2"/>
  <c r="R43" i="2"/>
  <c r="R44" i="2"/>
  <c r="R45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B35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K45" i="2"/>
  <c r="B44" i="2"/>
  <c r="C44" i="2"/>
  <c r="D44" i="2"/>
  <c r="E44" i="2"/>
  <c r="F44" i="2"/>
  <c r="H44" i="2"/>
  <c r="K44" i="2"/>
  <c r="B45" i="2"/>
  <c r="C45" i="2"/>
  <c r="D45" i="2"/>
  <c r="E45" i="2"/>
  <c r="F45" i="2"/>
  <c r="H45" i="2"/>
  <c r="A43" i="2"/>
  <c r="A44" i="2"/>
  <c r="A45" i="2"/>
  <c r="A42" i="2"/>
  <c r="A30" i="2"/>
  <c r="A29" i="2"/>
  <c r="A28" i="2"/>
  <c r="K43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B29" i="2"/>
  <c r="B30" i="2"/>
  <c r="B31" i="2"/>
  <c r="B32" i="2"/>
  <c r="B33" i="2"/>
  <c r="B34" i="2"/>
  <c r="B36" i="2"/>
  <c r="B37" i="2"/>
  <c r="B38" i="2"/>
  <c r="B39" i="2"/>
  <c r="B40" i="2"/>
  <c r="B41" i="2"/>
  <c r="B42" i="2"/>
  <c r="B43" i="2"/>
  <c r="Z38" i="2" l="1"/>
  <c r="Z29" i="2"/>
  <c r="Z33" i="2"/>
  <c r="Z32" i="2"/>
  <c r="Z42" i="2"/>
  <c r="Z41" i="2"/>
  <c r="Z37" i="2"/>
  <c r="Z40" i="2"/>
  <c r="Z31" i="2"/>
  <c r="Z43" i="2"/>
  <c r="Z39" i="2"/>
  <c r="Z34" i="2"/>
  <c r="Z30" i="2"/>
  <c r="Z44" i="2"/>
  <c r="Z45" i="2"/>
  <c r="Z36" i="2"/>
  <c r="A31" i="2"/>
  <c r="A32" i="2"/>
  <c r="A33" i="2"/>
  <c r="A34" i="2"/>
  <c r="A35" i="2"/>
  <c r="A36" i="2"/>
  <c r="A37" i="2"/>
  <c r="A38" i="2"/>
  <c r="A39" i="2"/>
  <c r="A40" i="2"/>
  <c r="A41" i="2"/>
  <c r="O25" i="1" l="1"/>
  <c r="I25" i="1"/>
  <c r="H25" i="1"/>
  <c r="S41" i="1"/>
  <c r="S26" i="1" l="1"/>
  <c r="S30" i="1"/>
  <c r="S32" i="1"/>
  <c r="S28" i="1"/>
  <c r="S31" i="1"/>
  <c r="S27" i="1"/>
  <c r="S29" i="1"/>
  <c r="S25" i="1"/>
  <c r="S37" i="1"/>
  <c r="S40" i="1"/>
  <c r="S36" i="1"/>
  <c r="S39" i="1"/>
  <c r="S35" i="1"/>
  <c r="S38" i="1"/>
  <c r="S34" i="1"/>
  <c r="S33" i="1"/>
</calcChain>
</file>

<file path=xl/sharedStrings.xml><?xml version="1.0" encoding="utf-8"?>
<sst xmlns="http://schemas.openxmlformats.org/spreadsheetml/2006/main" count="446" uniqueCount="75">
  <si>
    <t>VUR</t>
  </si>
  <si>
    <t>seura</t>
  </si>
  <si>
    <t>Aino Eronen</t>
  </si>
  <si>
    <t>1.</t>
  </si>
  <si>
    <t>Sinne Kurkela</t>
  </si>
  <si>
    <t>3.</t>
  </si>
  <si>
    <t>Anu Koistinen</t>
  </si>
  <si>
    <t>5.</t>
  </si>
  <si>
    <t>B</t>
  </si>
  <si>
    <t xml:space="preserve">Vilma Niiranen </t>
  </si>
  <si>
    <t>C</t>
  </si>
  <si>
    <t>Paintola Maaria</t>
  </si>
  <si>
    <t>2.</t>
  </si>
  <si>
    <t>Wilma Ilmonen</t>
  </si>
  <si>
    <t>4.</t>
  </si>
  <si>
    <t>Helmi Leväinen</t>
  </si>
  <si>
    <t>6.</t>
  </si>
  <si>
    <t>Aada Vesa</t>
  </si>
  <si>
    <t>8.</t>
  </si>
  <si>
    <t>A</t>
  </si>
  <si>
    <t>Essi Karvinen</t>
  </si>
  <si>
    <t>Laura Jylhä</t>
  </si>
  <si>
    <t>Anniina Teittinen</t>
  </si>
  <si>
    <t>alue</t>
  </si>
  <si>
    <t>Elviira Vartiainen</t>
  </si>
  <si>
    <t>Eerika Karvinen</t>
  </si>
  <si>
    <t>Hanna Virtanen</t>
  </si>
  <si>
    <t>Jutta Soininen</t>
  </si>
  <si>
    <t>HA-71</t>
  </si>
  <si>
    <t>Suovari</t>
  </si>
  <si>
    <t>Miila Pulkkinen</t>
  </si>
  <si>
    <t>7.</t>
  </si>
  <si>
    <t>9.</t>
  </si>
  <si>
    <t>80 cm</t>
  </si>
  <si>
    <t>Emma Laukkarinen</t>
  </si>
  <si>
    <t xml:space="preserve">Katja Niiranen </t>
  </si>
  <si>
    <t>Vilma Niiranen</t>
  </si>
  <si>
    <t>Koistinen Anu</t>
  </si>
  <si>
    <t>Virtanen Hanna</t>
  </si>
  <si>
    <t>60 cm</t>
  </si>
  <si>
    <t xml:space="preserve">Vehviläinen Ronja </t>
  </si>
  <si>
    <t>Mirja Tuomainen</t>
  </si>
  <si>
    <t>Ilona Vanhanen</t>
  </si>
  <si>
    <t>65 cm</t>
  </si>
  <si>
    <t>Venla Tepsa</t>
  </si>
  <si>
    <t>85 cm</t>
  </si>
  <si>
    <t>70 cm</t>
  </si>
  <si>
    <t>Katja Pietiläinen</t>
  </si>
  <si>
    <t>90 cm</t>
  </si>
  <si>
    <t>100 cm</t>
  </si>
  <si>
    <t>Elina Thil</t>
  </si>
  <si>
    <t>LiRa</t>
  </si>
  <si>
    <t>SvR</t>
  </si>
  <si>
    <t>110 cm</t>
  </si>
  <si>
    <t>mitalistit</t>
  </si>
  <si>
    <t>tuntsarit</t>
  </si>
  <si>
    <t>Iisa Markkanen</t>
  </si>
  <si>
    <t>Ranking-pisteet</t>
  </si>
  <si>
    <t>Tot.</t>
  </si>
  <si>
    <t>SIJOITUKSET</t>
  </si>
  <si>
    <t>PISTEET:</t>
  </si>
  <si>
    <t>TOT.</t>
  </si>
  <si>
    <t>KOULU</t>
  </si>
  <si>
    <t>c</t>
  </si>
  <si>
    <t>b</t>
  </si>
  <si>
    <t>a</t>
  </si>
  <si>
    <t>-</t>
  </si>
  <si>
    <t>Aada vesa</t>
  </si>
  <si>
    <t>Pisteet</t>
  </si>
  <si>
    <t>HannaVirtanen</t>
  </si>
  <si>
    <t>Rahat</t>
  </si>
  <si>
    <t>ESTEET</t>
  </si>
  <si>
    <t>Maaria Paintola</t>
  </si>
  <si>
    <t>Ronja Vehviläinen</t>
  </si>
  <si>
    <t>Elias Vesa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</si>
</sst>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16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0" xfId="0" applyFill="1" applyBorder="1"/>
    <xf numFmtId="1" fontId="0" fillId="0" borderId="0" xfId="0" applyNumberFormat="1"/>
    <xf numFmtId="0" fontId="1" fillId="0" borderId="3" xfId="0" applyFont="1" applyBorder="1"/>
    <xf numFmtId="0" fontId="1" fillId="0" borderId="1" xfId="0" applyFont="1" applyBorder="1"/>
    <xf numFmtId="0" fontId="0" fillId="2" borderId="2" xfId="0" applyFill="1" applyBorder="1"/>
    <xf numFmtId="0" fontId="0" fillId="2" borderId="0" xfId="0" applyFill="1"/>
    <xf numFmtId="0" fontId="1" fillId="2" borderId="0" xfId="0" applyFont="1" applyFill="1"/>
    <xf numFmtId="1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381000</xdr:colOff>
      <xdr:row>0</xdr:row>
      <xdr:rowOff>7620</xdr:rowOff>
    </xdr:from>
    <xdr:to>
      <xdr:col>41</xdr:col>
      <xdr:colOff>122638</xdr:colOff>
      <xdr:row>33</xdr:row>
      <xdr:rowOff>172580</xdr:rowOff>
    </xdr:to>
    <xdr:pic>
      <xdr:nvPicPr>
        <xdr:cNvPr id="13" name="Kuva 12">
          <a:extLst>
            <a:ext uri="{FF2B5EF4-FFF2-40B4-BE49-F238E27FC236}">
              <a16:creationId xmlns:a16="http://schemas.microsoft.com/office/drawing/2014/main" id="{05714A84-C935-4B1D-9604-F7D203BE1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91660" y="7620"/>
          <a:ext cx="9495238" cy="62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365760</xdr:colOff>
      <xdr:row>0</xdr:row>
      <xdr:rowOff>0</xdr:rowOff>
    </xdr:from>
    <xdr:to>
      <xdr:col>52</xdr:col>
      <xdr:colOff>107398</xdr:colOff>
      <xdr:row>33</xdr:row>
      <xdr:rowOff>172580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4C7EC0F9-6D0A-48FE-882D-CB19EF384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1320" y="0"/>
          <a:ext cx="9495238" cy="6207620"/>
        </a:xfrm>
        <a:prstGeom prst="rect">
          <a:avLst/>
        </a:prstGeom>
      </xdr:spPr>
    </xdr:pic>
    <xdr:clientData/>
  </xdr:twoCellAnchor>
  <xdr:twoCellAnchor editAs="oneCell">
    <xdr:from>
      <xdr:col>33</xdr:col>
      <xdr:colOff>99059</xdr:colOff>
      <xdr:row>0</xdr:row>
      <xdr:rowOff>1904</xdr:rowOff>
    </xdr:from>
    <xdr:to>
      <xdr:col>47</xdr:col>
      <xdr:colOff>129568</xdr:colOff>
      <xdr:row>25</xdr:row>
      <xdr:rowOff>11429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1DE0ABF6-CB7E-458F-A2B2-515AC5B77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65819" y="1904"/>
          <a:ext cx="8564909" cy="458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567D0-5309-40EE-A9A1-A10484A93E25}">
  <dimension ref="A2:AG42"/>
  <sheetViews>
    <sheetView tabSelected="1" topLeftCell="J7" workbookViewId="0">
      <selection activeCell="U40" sqref="U40"/>
    </sheetView>
  </sheetViews>
  <sheetFormatPr defaultRowHeight="14.4" x14ac:dyDescent="0.3"/>
  <cols>
    <col min="1" max="1" width="14.6640625" bestFit="1" customWidth="1"/>
    <col min="2" max="2" width="9.109375" bestFit="1" customWidth="1"/>
    <col min="3" max="3" width="11" bestFit="1" customWidth="1"/>
    <col min="4" max="5" width="9.109375" bestFit="1" customWidth="1"/>
    <col min="6" max="6" width="10.109375" bestFit="1" customWidth="1"/>
    <col min="9" max="9" width="9.109375" bestFit="1" customWidth="1"/>
    <col min="10" max="10" width="10.109375" bestFit="1" customWidth="1"/>
    <col min="12" max="15" width="10.109375" bestFit="1" customWidth="1"/>
    <col min="16" max="16" width="10.109375" customWidth="1"/>
    <col min="17" max="17" width="10.109375" bestFit="1" customWidth="1"/>
    <col min="18" max="18" width="10.109375" customWidth="1"/>
    <col min="19" max="20" width="9.109375" customWidth="1"/>
    <col min="21" max="21" width="10.109375" bestFit="1" customWidth="1"/>
  </cols>
  <sheetData>
    <row r="2" spans="1:33" x14ac:dyDescent="0.3">
      <c r="B2" s="1">
        <v>43898</v>
      </c>
      <c r="C2" s="1">
        <v>43898</v>
      </c>
      <c r="D2" s="1">
        <v>44030</v>
      </c>
      <c r="E2" s="1">
        <v>43995</v>
      </c>
      <c r="F2" s="1">
        <v>43995</v>
      </c>
      <c r="G2" s="1">
        <v>44030</v>
      </c>
      <c r="H2" s="1">
        <v>44030</v>
      </c>
      <c r="I2" s="1">
        <v>44058</v>
      </c>
      <c r="J2" s="1">
        <v>44058</v>
      </c>
      <c r="K2" s="1">
        <v>44079</v>
      </c>
      <c r="L2" s="1">
        <v>44079</v>
      </c>
      <c r="M2" s="1">
        <v>44114</v>
      </c>
      <c r="N2" s="1">
        <v>44122</v>
      </c>
      <c r="O2" s="1">
        <v>44122</v>
      </c>
      <c r="P2" s="1">
        <v>44122</v>
      </c>
      <c r="Q2" s="1">
        <v>44129</v>
      </c>
      <c r="R2" s="1">
        <v>44129</v>
      </c>
      <c r="W2" t="s">
        <v>10</v>
      </c>
      <c r="X2" t="s">
        <v>8</v>
      </c>
      <c r="Y2" t="s">
        <v>19</v>
      </c>
      <c r="Z2" s="1"/>
      <c r="AA2" s="1"/>
      <c r="AB2" s="1"/>
      <c r="AC2" s="1"/>
      <c r="AD2" s="1"/>
      <c r="AE2" s="1"/>
      <c r="AF2" s="1"/>
      <c r="AG2" s="1"/>
    </row>
    <row r="3" spans="1:33" x14ac:dyDescent="0.3">
      <c r="B3" t="s">
        <v>0</v>
      </c>
      <c r="C3" t="s">
        <v>0</v>
      </c>
      <c r="D3" t="s">
        <v>0</v>
      </c>
      <c r="E3" t="s">
        <v>28</v>
      </c>
      <c r="F3" t="s">
        <v>28</v>
      </c>
      <c r="G3" t="s">
        <v>0</v>
      </c>
      <c r="H3" t="s">
        <v>0</v>
      </c>
      <c r="I3" t="s">
        <v>28</v>
      </c>
      <c r="J3" t="s">
        <v>28</v>
      </c>
      <c r="K3" t="s">
        <v>0</v>
      </c>
      <c r="L3" t="s">
        <v>0</v>
      </c>
      <c r="M3" t="s">
        <v>28</v>
      </c>
      <c r="N3" t="s">
        <v>0</v>
      </c>
      <c r="O3" t="s">
        <v>0</v>
      </c>
      <c r="P3" t="s">
        <v>0</v>
      </c>
      <c r="Q3" t="s">
        <v>29</v>
      </c>
      <c r="R3" t="s">
        <v>29</v>
      </c>
      <c r="V3" t="s">
        <v>1</v>
      </c>
    </row>
    <row r="4" spans="1:33" x14ac:dyDescent="0.3">
      <c r="B4" t="s">
        <v>1</v>
      </c>
      <c r="C4" t="s">
        <v>1</v>
      </c>
      <c r="D4" t="s">
        <v>1</v>
      </c>
      <c r="E4" t="s">
        <v>1</v>
      </c>
      <c r="F4" t="s">
        <v>23</v>
      </c>
      <c r="G4" t="s">
        <v>1</v>
      </c>
      <c r="H4" t="s">
        <v>1</v>
      </c>
      <c r="I4" t="s">
        <v>1</v>
      </c>
      <c r="J4" t="s">
        <v>23</v>
      </c>
      <c r="K4" t="s">
        <v>1</v>
      </c>
      <c r="L4" t="s">
        <v>23</v>
      </c>
      <c r="M4" t="s">
        <v>1</v>
      </c>
      <c r="N4" t="s">
        <v>1</v>
      </c>
      <c r="O4" t="s">
        <v>1</v>
      </c>
      <c r="P4" t="s">
        <v>54</v>
      </c>
      <c r="Q4" t="s">
        <v>1</v>
      </c>
      <c r="R4" t="s">
        <v>55</v>
      </c>
      <c r="V4" s="2" t="s">
        <v>3</v>
      </c>
      <c r="W4">
        <v>3</v>
      </c>
      <c r="X4">
        <v>4</v>
      </c>
      <c r="Y4">
        <v>5</v>
      </c>
    </row>
    <row r="5" spans="1:33" x14ac:dyDescent="0.3">
      <c r="A5" s="9" t="s">
        <v>59</v>
      </c>
      <c r="B5" s="4" t="s">
        <v>8</v>
      </c>
      <c r="C5" s="4" t="s">
        <v>10</v>
      </c>
      <c r="D5" s="4" t="s">
        <v>10</v>
      </c>
      <c r="E5" s="4" t="s">
        <v>10</v>
      </c>
      <c r="F5" s="4" t="s">
        <v>8</v>
      </c>
      <c r="G5" s="4" t="s">
        <v>8</v>
      </c>
      <c r="H5" s="4" t="s">
        <v>19</v>
      </c>
      <c r="I5" s="4" t="s">
        <v>10</v>
      </c>
      <c r="J5" s="4" t="s">
        <v>8</v>
      </c>
      <c r="K5" s="4" t="s">
        <v>10</v>
      </c>
      <c r="L5" s="4" t="s">
        <v>8</v>
      </c>
      <c r="M5" s="4" t="s">
        <v>10</v>
      </c>
      <c r="N5" s="4" t="s">
        <v>10</v>
      </c>
      <c r="O5" s="4" t="s">
        <v>8</v>
      </c>
      <c r="P5" s="4"/>
      <c r="Q5" s="4" t="s">
        <v>8</v>
      </c>
      <c r="R5" s="4"/>
      <c r="V5" t="s">
        <v>12</v>
      </c>
      <c r="W5">
        <v>2.5</v>
      </c>
      <c r="X5">
        <v>3.5</v>
      </c>
      <c r="Y5">
        <v>4.5</v>
      </c>
    </row>
    <row r="6" spans="1:33" x14ac:dyDescent="0.3">
      <c r="A6" s="6" t="s">
        <v>2</v>
      </c>
      <c r="B6" t="s">
        <v>3</v>
      </c>
      <c r="E6" t="s">
        <v>5</v>
      </c>
      <c r="V6" t="s">
        <v>5</v>
      </c>
      <c r="W6">
        <v>2</v>
      </c>
      <c r="X6">
        <v>3</v>
      </c>
      <c r="Y6">
        <v>4</v>
      </c>
    </row>
    <row r="7" spans="1:33" x14ac:dyDescent="0.3">
      <c r="A7" s="6" t="s">
        <v>4</v>
      </c>
      <c r="B7" t="s">
        <v>5</v>
      </c>
      <c r="C7" t="s">
        <v>12</v>
      </c>
      <c r="V7" t="s">
        <v>14</v>
      </c>
      <c r="W7">
        <v>1.5</v>
      </c>
      <c r="X7">
        <v>2.5</v>
      </c>
      <c r="Y7">
        <v>3.5</v>
      </c>
    </row>
    <row r="8" spans="1:33" x14ac:dyDescent="0.3">
      <c r="A8" s="6" t="s">
        <v>6</v>
      </c>
      <c r="B8" t="s">
        <v>7</v>
      </c>
      <c r="Q8" t="s">
        <v>7</v>
      </c>
      <c r="V8" t="s">
        <v>7</v>
      </c>
      <c r="W8">
        <v>1.5</v>
      </c>
      <c r="X8">
        <v>2.5</v>
      </c>
      <c r="Y8">
        <v>3.5</v>
      </c>
    </row>
    <row r="9" spans="1:33" x14ac:dyDescent="0.3">
      <c r="A9" s="6" t="s">
        <v>9</v>
      </c>
      <c r="B9" t="s">
        <v>7</v>
      </c>
      <c r="I9" t="s">
        <v>5</v>
      </c>
      <c r="K9" t="s">
        <v>12</v>
      </c>
      <c r="M9" t="s">
        <v>3</v>
      </c>
      <c r="N9" t="s">
        <v>12</v>
      </c>
      <c r="V9" t="s">
        <v>16</v>
      </c>
      <c r="W9">
        <v>1.5</v>
      </c>
      <c r="X9">
        <v>2.5</v>
      </c>
      <c r="Y9">
        <v>3.5</v>
      </c>
    </row>
    <row r="10" spans="1:33" x14ac:dyDescent="0.3">
      <c r="A10" s="6" t="s">
        <v>11</v>
      </c>
      <c r="C10" t="s">
        <v>3</v>
      </c>
      <c r="D10" t="s">
        <v>14</v>
      </c>
      <c r="K10" t="s">
        <v>7</v>
      </c>
      <c r="N10" t="s">
        <v>3</v>
      </c>
      <c r="P10" t="s">
        <v>5</v>
      </c>
      <c r="V10" t="s">
        <v>31</v>
      </c>
      <c r="W10">
        <v>1.5</v>
      </c>
      <c r="X10">
        <v>2.5</v>
      </c>
      <c r="Y10">
        <v>3.5</v>
      </c>
    </row>
    <row r="11" spans="1:33" x14ac:dyDescent="0.3">
      <c r="A11" s="6" t="s">
        <v>13</v>
      </c>
      <c r="C11" t="s">
        <v>14</v>
      </c>
      <c r="P11" t="s">
        <v>5</v>
      </c>
      <c r="V11" t="s">
        <v>18</v>
      </c>
      <c r="W11">
        <v>1.5</v>
      </c>
      <c r="X11">
        <v>2.5</v>
      </c>
      <c r="Y11">
        <v>3.5</v>
      </c>
    </row>
    <row r="12" spans="1:33" x14ac:dyDescent="0.3">
      <c r="A12" s="6" t="s">
        <v>15</v>
      </c>
      <c r="D12" t="s">
        <v>16</v>
      </c>
      <c r="K12" t="s">
        <v>16</v>
      </c>
      <c r="V12" t="s">
        <v>32</v>
      </c>
      <c r="W12">
        <v>1.5</v>
      </c>
      <c r="X12">
        <v>2.5</v>
      </c>
      <c r="Y12">
        <v>3.5</v>
      </c>
    </row>
    <row r="13" spans="1:33" x14ac:dyDescent="0.3">
      <c r="A13" s="6" t="s">
        <v>17</v>
      </c>
      <c r="D13" t="s">
        <v>18</v>
      </c>
      <c r="N13" t="s">
        <v>5</v>
      </c>
      <c r="P13" t="s">
        <v>3</v>
      </c>
    </row>
    <row r="14" spans="1:33" x14ac:dyDescent="0.3">
      <c r="A14" s="6" t="s">
        <v>20</v>
      </c>
      <c r="F14" t="s">
        <v>31</v>
      </c>
      <c r="G14" t="s">
        <v>14</v>
      </c>
      <c r="J14" t="s">
        <v>31</v>
      </c>
      <c r="L14" t="s">
        <v>16</v>
      </c>
      <c r="O14" t="s">
        <v>14</v>
      </c>
      <c r="Q14" t="s">
        <v>5</v>
      </c>
      <c r="R14" t="s">
        <v>5</v>
      </c>
      <c r="V14" t="s">
        <v>23</v>
      </c>
    </row>
    <row r="15" spans="1:33" x14ac:dyDescent="0.3">
      <c r="A15" s="6" t="s">
        <v>21</v>
      </c>
      <c r="E15" t="s">
        <v>12</v>
      </c>
      <c r="H15" t="s">
        <v>3</v>
      </c>
      <c r="V15" s="2" t="s">
        <v>3</v>
      </c>
      <c r="W15">
        <v>6</v>
      </c>
      <c r="X15">
        <v>7</v>
      </c>
      <c r="Y15">
        <v>8</v>
      </c>
    </row>
    <row r="16" spans="1:33" x14ac:dyDescent="0.3">
      <c r="A16" s="6" t="s">
        <v>22</v>
      </c>
      <c r="H16" t="s">
        <v>12</v>
      </c>
      <c r="K16" t="s">
        <v>5</v>
      </c>
      <c r="O16" t="s">
        <v>5</v>
      </c>
      <c r="P16" t="s">
        <v>5</v>
      </c>
      <c r="V16" t="s">
        <v>12</v>
      </c>
      <c r="W16">
        <v>5.5</v>
      </c>
      <c r="X16">
        <v>6.5</v>
      </c>
      <c r="Y16">
        <v>7.6</v>
      </c>
    </row>
    <row r="17" spans="1:25" x14ac:dyDescent="0.3">
      <c r="A17" s="6" t="s">
        <v>24</v>
      </c>
      <c r="K17" t="s">
        <v>14</v>
      </c>
      <c r="V17" t="s">
        <v>5</v>
      </c>
      <c r="W17">
        <v>5</v>
      </c>
      <c r="X17">
        <v>6</v>
      </c>
      <c r="Y17">
        <v>7</v>
      </c>
    </row>
    <row r="18" spans="1:25" x14ac:dyDescent="0.3">
      <c r="A18" s="6" t="s">
        <v>25</v>
      </c>
      <c r="I18" t="s">
        <v>7</v>
      </c>
      <c r="K18" t="s">
        <v>16</v>
      </c>
      <c r="V18" t="s">
        <v>14</v>
      </c>
      <c r="W18">
        <v>4.5</v>
      </c>
      <c r="X18">
        <v>5.5</v>
      </c>
      <c r="Y18">
        <v>6.5</v>
      </c>
    </row>
    <row r="19" spans="1:25" x14ac:dyDescent="0.3">
      <c r="A19" s="6" t="s">
        <v>26</v>
      </c>
      <c r="O19" t="s">
        <v>3</v>
      </c>
      <c r="P19" t="s">
        <v>3</v>
      </c>
      <c r="V19" t="s">
        <v>7</v>
      </c>
      <c r="W19">
        <v>4.5</v>
      </c>
      <c r="X19">
        <v>5.5</v>
      </c>
      <c r="Y19">
        <v>6.5</v>
      </c>
    </row>
    <row r="20" spans="1:25" x14ac:dyDescent="0.3">
      <c r="A20" s="6" t="s">
        <v>27</v>
      </c>
      <c r="O20" t="s">
        <v>12</v>
      </c>
      <c r="P20" t="s">
        <v>12</v>
      </c>
      <c r="V20" t="s">
        <v>16</v>
      </c>
      <c r="W20">
        <v>4.5</v>
      </c>
      <c r="X20">
        <v>5.5</v>
      </c>
      <c r="Y20">
        <v>6.5</v>
      </c>
    </row>
    <row r="21" spans="1:25" x14ac:dyDescent="0.3">
      <c r="A21" s="6" t="s">
        <v>30</v>
      </c>
      <c r="M21" t="s">
        <v>3</v>
      </c>
      <c r="P21" t="s">
        <v>5</v>
      </c>
      <c r="V21" t="s">
        <v>31</v>
      </c>
      <c r="W21">
        <v>4.5</v>
      </c>
      <c r="X21">
        <v>5.5</v>
      </c>
      <c r="Y21">
        <v>6.5</v>
      </c>
    </row>
    <row r="22" spans="1:25" x14ac:dyDescent="0.3">
      <c r="A22" s="6" t="s">
        <v>56</v>
      </c>
      <c r="P22" t="s">
        <v>12</v>
      </c>
      <c r="V22" t="s">
        <v>18</v>
      </c>
      <c r="W22">
        <v>4.5</v>
      </c>
      <c r="X22">
        <v>5.5</v>
      </c>
      <c r="Y22">
        <v>6.5</v>
      </c>
    </row>
    <row r="23" spans="1:25" x14ac:dyDescent="0.3">
      <c r="V23" t="s">
        <v>32</v>
      </c>
      <c r="W23">
        <v>4.5</v>
      </c>
      <c r="X23">
        <v>5.5</v>
      </c>
      <c r="Y23">
        <v>6.5</v>
      </c>
    </row>
    <row r="24" spans="1:25" x14ac:dyDescent="0.3">
      <c r="A24" s="9" t="s">
        <v>60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5"/>
      <c r="S24" s="10" t="s">
        <v>61</v>
      </c>
    </row>
    <row r="25" spans="1:25" x14ac:dyDescent="0.3">
      <c r="A25" s="6" t="str">
        <f t="shared" ref="A25:A41" si="0">A6</f>
        <v>Aino Eronen</v>
      </c>
      <c r="B25">
        <f>IFERROR(VLOOKUP(B6,$V$4:$Y$12,3,FALSE),0)</f>
        <v>4</v>
      </c>
      <c r="C25">
        <f>IFERROR(VLOOKUP(C6,$V$4:$Y$12,2,FALSE),0)</f>
        <v>0</v>
      </c>
      <c r="D25">
        <f>IFERROR(VLOOKUP(D6,$V$4:$Y$12,2,FALSE),0)</f>
        <v>0</v>
      </c>
      <c r="E25">
        <f>IFERROR(VLOOKUP(E6,$V$4:$Y$12,2,FALSE),0)</f>
        <v>2</v>
      </c>
      <c r="F25">
        <f>IFERROR(VLOOKUP(F6,$V$15:$Y$24,3,FALSE),0)</f>
        <v>0</v>
      </c>
      <c r="G25">
        <f>IFERROR(VLOOKUP(G6,$V$4:$Y$12,3,FALSE),0)</f>
        <v>0</v>
      </c>
      <c r="H25">
        <f>IFERROR(VLOOKUP(H6,$V$4:$Y$12,4,FALSE),0)</f>
        <v>0</v>
      </c>
      <c r="I25">
        <f>IFERROR(VLOOKUP(I6,$V$4:$Y$12,2,FALSE),0)</f>
        <v>0</v>
      </c>
      <c r="J25">
        <f>IFERROR(VLOOKUP(J6,$V$14:$Y$23,3,FALSE),0)</f>
        <v>0</v>
      </c>
      <c r="K25">
        <f>IFERROR(VLOOKUP(K6,$V$4:$Y$12,2,FALSE),0)</f>
        <v>0</v>
      </c>
      <c r="L25">
        <f>IFERROR(VLOOKUP(L6,$V$15:$Y$23,3,FALSE),0)</f>
        <v>0</v>
      </c>
      <c r="M25">
        <f>IFERROR(VLOOKUP(M6,$V$4:$Y$12,2,FALSE),0)</f>
        <v>0</v>
      </c>
      <c r="N25">
        <f>IFERROR(VLOOKUP(N6,$V$4:$Y$12,2,FALSE),0)</f>
        <v>0</v>
      </c>
      <c r="O25">
        <f>IFERROR(VLOOKUP(O6,$V$4:$Y$12,3,FALSE),0)</f>
        <v>0</v>
      </c>
      <c r="P25">
        <v>0</v>
      </c>
      <c r="Q25">
        <f>IFERROR(VLOOKUP(Q6,$V$4:$Y$12,3,FALSE),0)</f>
        <v>0</v>
      </c>
      <c r="R25" s="6">
        <v>0</v>
      </c>
      <c r="S25" s="3">
        <f t="shared" ref="S25:S41" si="1">SUM(B25:R25)</f>
        <v>6</v>
      </c>
    </row>
    <row r="26" spans="1:25" x14ac:dyDescent="0.3">
      <c r="A26" s="6" t="str">
        <f t="shared" si="0"/>
        <v>Sinne Kurkela</v>
      </c>
      <c r="B26">
        <f t="shared" ref="B26:B41" si="2">IFERROR(VLOOKUP(B7,$V$4:$Y$12,3,FALSE),0)</f>
        <v>3</v>
      </c>
      <c r="C26">
        <f t="shared" ref="C26:E26" si="3">IFERROR(VLOOKUP(C7,$V$4:$Y$12,2,FALSE),0)</f>
        <v>2.5</v>
      </c>
      <c r="D26">
        <f t="shared" si="3"/>
        <v>0</v>
      </c>
      <c r="E26">
        <f t="shared" si="3"/>
        <v>0</v>
      </c>
      <c r="F26">
        <f t="shared" ref="F26:F41" si="4">IFERROR(VLOOKUP(F7,$V$15:$Y$24,3,FALSE),0)</f>
        <v>0</v>
      </c>
      <c r="G26">
        <f t="shared" ref="G26:G41" si="5">IFERROR(VLOOKUP(G7,$V$4:$Y$12,3,FALSE),0)</f>
        <v>0</v>
      </c>
      <c r="H26">
        <f t="shared" ref="H26:H41" si="6">IFERROR(VLOOKUP(H7,$V$4:$Y$12,4,FALSE),0)</f>
        <v>0</v>
      </c>
      <c r="I26">
        <f t="shared" ref="I26:I41" si="7">IFERROR(VLOOKUP(I7,$V$4:$Y$12,2,FALSE),0)</f>
        <v>0</v>
      </c>
      <c r="J26">
        <f t="shared" ref="J26:J41" si="8">IFERROR(VLOOKUP(J7,$V$14:$Y$23,3,FALSE),0)</f>
        <v>0</v>
      </c>
      <c r="K26">
        <f t="shared" ref="K26:K41" si="9">IFERROR(VLOOKUP(K7,$V$4:$Y$12,2,FALSE),0)</f>
        <v>0</v>
      </c>
      <c r="L26">
        <f t="shared" ref="L26:L41" si="10">IFERROR(VLOOKUP(L7,$V$15:$Y$23,3,FALSE),0)</f>
        <v>0</v>
      </c>
      <c r="M26">
        <f t="shared" ref="M26:N26" si="11">IFERROR(VLOOKUP(M7,$V$4:$Y$12,2,FALSE),0)</f>
        <v>0</v>
      </c>
      <c r="N26">
        <f t="shared" si="11"/>
        <v>0</v>
      </c>
      <c r="O26">
        <f t="shared" ref="O26:O41" si="12">IFERROR(VLOOKUP(O7,$V$4:$Y$12,3,FALSE),0)</f>
        <v>0</v>
      </c>
      <c r="P26">
        <v>0</v>
      </c>
      <c r="Q26">
        <f t="shared" ref="Q26:Q41" si="13">IFERROR(VLOOKUP(Q7,$V$4:$Y$12,3,FALSE),0)</f>
        <v>0</v>
      </c>
      <c r="R26" s="6">
        <v>0</v>
      </c>
      <c r="S26" s="3">
        <f t="shared" si="1"/>
        <v>5.5</v>
      </c>
    </row>
    <row r="27" spans="1:25" x14ac:dyDescent="0.3">
      <c r="A27" s="6" t="str">
        <f t="shared" si="0"/>
        <v>Anu Koistinen</v>
      </c>
      <c r="B27">
        <f t="shared" si="2"/>
        <v>2.5</v>
      </c>
      <c r="C27">
        <f t="shared" ref="C27:E27" si="14">IFERROR(VLOOKUP(C8,$V$4:$Y$12,2,FALSE),0)</f>
        <v>0</v>
      </c>
      <c r="D27">
        <f t="shared" si="14"/>
        <v>0</v>
      </c>
      <c r="E27">
        <f t="shared" si="14"/>
        <v>0</v>
      </c>
      <c r="F27">
        <f t="shared" si="4"/>
        <v>0</v>
      </c>
      <c r="G27">
        <f t="shared" si="5"/>
        <v>0</v>
      </c>
      <c r="H27">
        <f t="shared" si="6"/>
        <v>0</v>
      </c>
      <c r="I27">
        <f t="shared" si="7"/>
        <v>0</v>
      </c>
      <c r="J27">
        <f t="shared" si="8"/>
        <v>0</v>
      </c>
      <c r="K27">
        <f t="shared" si="9"/>
        <v>0</v>
      </c>
      <c r="L27">
        <f t="shared" si="10"/>
        <v>0</v>
      </c>
      <c r="M27">
        <f t="shared" ref="M27:N27" si="15">IFERROR(VLOOKUP(M8,$V$4:$Y$12,2,FALSE),0)</f>
        <v>0</v>
      </c>
      <c r="N27">
        <f t="shared" si="15"/>
        <v>0</v>
      </c>
      <c r="O27">
        <f t="shared" si="12"/>
        <v>0</v>
      </c>
      <c r="P27">
        <v>0</v>
      </c>
      <c r="Q27">
        <f>IFERROR(VLOOKUP(Q8,$V$15:$Y$23,3,FALSE),0)</f>
        <v>5.5</v>
      </c>
      <c r="R27" s="6">
        <v>0</v>
      </c>
      <c r="S27" s="3">
        <f t="shared" si="1"/>
        <v>8</v>
      </c>
    </row>
    <row r="28" spans="1:25" x14ac:dyDescent="0.3">
      <c r="A28" s="11" t="str">
        <f t="shared" si="0"/>
        <v xml:space="preserve">Vilma Niiranen </v>
      </c>
      <c r="B28" s="12">
        <f t="shared" si="2"/>
        <v>2.5</v>
      </c>
      <c r="C28" s="12">
        <f t="shared" ref="C28:E28" si="16">IFERROR(VLOOKUP(C9,$V$4:$Y$12,2,FALSE),0)</f>
        <v>0</v>
      </c>
      <c r="D28" s="12">
        <f t="shared" si="16"/>
        <v>0</v>
      </c>
      <c r="E28" s="12">
        <f t="shared" si="16"/>
        <v>0</v>
      </c>
      <c r="F28" s="12">
        <f t="shared" si="4"/>
        <v>0</v>
      </c>
      <c r="G28" s="12">
        <f t="shared" si="5"/>
        <v>0</v>
      </c>
      <c r="H28" s="12">
        <f t="shared" si="6"/>
        <v>0</v>
      </c>
      <c r="I28" s="12">
        <f t="shared" si="7"/>
        <v>2</v>
      </c>
      <c r="J28" s="12">
        <f t="shared" si="8"/>
        <v>0</v>
      </c>
      <c r="K28" s="12">
        <f t="shared" si="9"/>
        <v>2.5</v>
      </c>
      <c r="L28" s="12">
        <f t="shared" si="10"/>
        <v>0</v>
      </c>
      <c r="M28" s="12">
        <f t="shared" ref="M28:N28" si="17">IFERROR(VLOOKUP(M9,$V$4:$Y$12,2,FALSE),0)</f>
        <v>3</v>
      </c>
      <c r="N28" s="12">
        <f t="shared" si="17"/>
        <v>2.5</v>
      </c>
      <c r="O28" s="12">
        <f t="shared" si="12"/>
        <v>0</v>
      </c>
      <c r="P28" s="12">
        <v>0</v>
      </c>
      <c r="Q28" s="12">
        <f t="shared" ref="Q28:Q42" si="18">IFERROR(VLOOKUP(Q9,$V$15:$Y$23,3,FALSE),0)</f>
        <v>0</v>
      </c>
      <c r="R28" s="11">
        <v>0</v>
      </c>
      <c r="S28" s="13">
        <f t="shared" si="1"/>
        <v>12.5</v>
      </c>
    </row>
    <row r="29" spans="1:25" x14ac:dyDescent="0.3">
      <c r="A29" s="6" t="str">
        <f t="shared" si="0"/>
        <v>Paintola Maaria</v>
      </c>
      <c r="B29">
        <f t="shared" si="2"/>
        <v>0</v>
      </c>
      <c r="C29">
        <f t="shared" ref="C29:E29" si="19">IFERROR(VLOOKUP(C10,$V$4:$Y$12,2,FALSE),0)</f>
        <v>3</v>
      </c>
      <c r="D29">
        <f t="shared" si="19"/>
        <v>1.5</v>
      </c>
      <c r="E29">
        <f t="shared" si="19"/>
        <v>0</v>
      </c>
      <c r="F29">
        <f t="shared" si="4"/>
        <v>0</v>
      </c>
      <c r="G29">
        <f t="shared" si="5"/>
        <v>0</v>
      </c>
      <c r="H29">
        <f t="shared" si="6"/>
        <v>0</v>
      </c>
      <c r="I29">
        <f t="shared" si="7"/>
        <v>0</v>
      </c>
      <c r="J29">
        <f t="shared" si="8"/>
        <v>0</v>
      </c>
      <c r="K29">
        <f t="shared" si="9"/>
        <v>1.5</v>
      </c>
      <c r="L29">
        <f t="shared" si="10"/>
        <v>0</v>
      </c>
      <c r="M29">
        <f t="shared" ref="M29:N29" si="20">IFERROR(VLOOKUP(M10,$V$4:$Y$12,2,FALSE),0)</f>
        <v>0</v>
      </c>
      <c r="N29">
        <f t="shared" si="20"/>
        <v>3</v>
      </c>
      <c r="O29">
        <f t="shared" si="12"/>
        <v>0</v>
      </c>
      <c r="P29">
        <v>1</v>
      </c>
      <c r="Q29">
        <f t="shared" si="18"/>
        <v>0</v>
      </c>
      <c r="R29" s="6">
        <v>0</v>
      </c>
      <c r="S29" s="3">
        <f t="shared" si="1"/>
        <v>10</v>
      </c>
    </row>
    <row r="30" spans="1:25" x14ac:dyDescent="0.3">
      <c r="A30" s="6" t="str">
        <f t="shared" si="0"/>
        <v>Wilma Ilmonen</v>
      </c>
      <c r="B30">
        <f t="shared" si="2"/>
        <v>0</v>
      </c>
      <c r="C30">
        <f t="shared" ref="C30:E30" si="21">IFERROR(VLOOKUP(C11,$V$4:$Y$12,2,FALSE),0)</f>
        <v>1.5</v>
      </c>
      <c r="D30">
        <f t="shared" si="21"/>
        <v>0</v>
      </c>
      <c r="E30">
        <f t="shared" si="21"/>
        <v>0</v>
      </c>
      <c r="F30">
        <f t="shared" si="4"/>
        <v>0</v>
      </c>
      <c r="G30">
        <f t="shared" si="5"/>
        <v>0</v>
      </c>
      <c r="H30">
        <f t="shared" si="6"/>
        <v>0</v>
      </c>
      <c r="I30">
        <f t="shared" si="7"/>
        <v>0</v>
      </c>
      <c r="J30">
        <f t="shared" si="8"/>
        <v>0</v>
      </c>
      <c r="K30">
        <f t="shared" si="9"/>
        <v>0</v>
      </c>
      <c r="L30">
        <f t="shared" si="10"/>
        <v>0</v>
      </c>
      <c r="M30">
        <f t="shared" ref="M30:N30" si="22">IFERROR(VLOOKUP(M11,$V$4:$Y$12,2,FALSE),0)</f>
        <v>0</v>
      </c>
      <c r="N30">
        <f t="shared" si="22"/>
        <v>0</v>
      </c>
      <c r="O30">
        <f t="shared" si="12"/>
        <v>0</v>
      </c>
      <c r="P30">
        <v>1</v>
      </c>
      <c r="Q30">
        <f t="shared" si="18"/>
        <v>0</v>
      </c>
      <c r="R30" s="6">
        <v>0</v>
      </c>
      <c r="S30" s="3">
        <f t="shared" si="1"/>
        <v>2.5</v>
      </c>
    </row>
    <row r="31" spans="1:25" x14ac:dyDescent="0.3">
      <c r="A31" s="6" t="str">
        <f t="shared" si="0"/>
        <v>Helmi Leväinen</v>
      </c>
      <c r="B31">
        <f t="shared" si="2"/>
        <v>0</v>
      </c>
      <c r="C31">
        <f t="shared" ref="C31:E31" si="23">IFERROR(VLOOKUP(C12,$V$4:$Y$12,2,FALSE),0)</f>
        <v>0</v>
      </c>
      <c r="D31">
        <f t="shared" si="23"/>
        <v>1.5</v>
      </c>
      <c r="E31">
        <f t="shared" si="23"/>
        <v>0</v>
      </c>
      <c r="F31">
        <f t="shared" si="4"/>
        <v>0</v>
      </c>
      <c r="G31">
        <f t="shared" si="5"/>
        <v>0</v>
      </c>
      <c r="H31">
        <f t="shared" si="6"/>
        <v>0</v>
      </c>
      <c r="I31">
        <f t="shared" si="7"/>
        <v>0</v>
      </c>
      <c r="J31">
        <f t="shared" si="8"/>
        <v>0</v>
      </c>
      <c r="K31">
        <f t="shared" si="9"/>
        <v>1.5</v>
      </c>
      <c r="L31">
        <f t="shared" si="10"/>
        <v>0</v>
      </c>
      <c r="M31">
        <f t="shared" ref="M31:N31" si="24">IFERROR(VLOOKUP(M12,$V$4:$Y$12,2,FALSE),0)</f>
        <v>0</v>
      </c>
      <c r="N31">
        <f t="shared" si="24"/>
        <v>0</v>
      </c>
      <c r="O31">
        <f t="shared" si="12"/>
        <v>0</v>
      </c>
      <c r="P31">
        <v>0</v>
      </c>
      <c r="Q31">
        <f t="shared" si="18"/>
        <v>0</v>
      </c>
      <c r="R31" s="6">
        <v>0</v>
      </c>
      <c r="S31" s="3">
        <f t="shared" si="1"/>
        <v>3</v>
      </c>
    </row>
    <row r="32" spans="1:25" x14ac:dyDescent="0.3">
      <c r="A32" s="6" t="str">
        <f t="shared" si="0"/>
        <v>Aada Vesa</v>
      </c>
      <c r="B32">
        <f t="shared" si="2"/>
        <v>0</v>
      </c>
      <c r="C32">
        <f t="shared" ref="C32:E32" si="25">IFERROR(VLOOKUP(C13,$V$4:$Y$12,2,FALSE),0)</f>
        <v>0</v>
      </c>
      <c r="D32">
        <f t="shared" si="25"/>
        <v>1.5</v>
      </c>
      <c r="E32">
        <f t="shared" si="25"/>
        <v>0</v>
      </c>
      <c r="F32">
        <f t="shared" si="4"/>
        <v>0</v>
      </c>
      <c r="G32">
        <f t="shared" si="5"/>
        <v>0</v>
      </c>
      <c r="H32">
        <f t="shared" si="6"/>
        <v>0</v>
      </c>
      <c r="I32">
        <f t="shared" si="7"/>
        <v>0</v>
      </c>
      <c r="J32">
        <f t="shared" si="8"/>
        <v>0</v>
      </c>
      <c r="K32">
        <f t="shared" si="9"/>
        <v>0</v>
      </c>
      <c r="L32">
        <f t="shared" si="10"/>
        <v>0</v>
      </c>
      <c r="M32">
        <f t="shared" ref="M32:N32" si="26">IFERROR(VLOOKUP(M13,$V$4:$Y$12,2,FALSE),0)</f>
        <v>0</v>
      </c>
      <c r="N32">
        <f t="shared" si="26"/>
        <v>2</v>
      </c>
      <c r="O32">
        <f t="shared" si="12"/>
        <v>0</v>
      </c>
      <c r="P32">
        <v>3</v>
      </c>
      <c r="Q32">
        <f t="shared" si="18"/>
        <v>0</v>
      </c>
      <c r="R32" s="6">
        <v>0</v>
      </c>
      <c r="S32" s="3">
        <f t="shared" si="1"/>
        <v>6.5</v>
      </c>
    </row>
    <row r="33" spans="1:19" x14ac:dyDescent="0.3">
      <c r="A33" s="11" t="str">
        <f t="shared" si="0"/>
        <v>Essi Karvinen</v>
      </c>
      <c r="B33" s="12">
        <f t="shared" si="2"/>
        <v>0</v>
      </c>
      <c r="C33" s="12">
        <f t="shared" ref="C33:E33" si="27">IFERROR(VLOOKUP(C14,$V$4:$Y$12,2,FALSE),0)</f>
        <v>0</v>
      </c>
      <c r="D33" s="12">
        <f t="shared" si="27"/>
        <v>0</v>
      </c>
      <c r="E33" s="12">
        <f t="shared" si="27"/>
        <v>0</v>
      </c>
      <c r="F33" s="12">
        <f t="shared" si="4"/>
        <v>5.5</v>
      </c>
      <c r="G33" s="12">
        <f t="shared" si="5"/>
        <v>2.5</v>
      </c>
      <c r="H33" s="12">
        <f t="shared" si="6"/>
        <v>0</v>
      </c>
      <c r="I33" s="12">
        <f t="shared" si="7"/>
        <v>0</v>
      </c>
      <c r="J33" s="12">
        <f t="shared" si="8"/>
        <v>5.5</v>
      </c>
      <c r="K33" s="12">
        <f t="shared" si="9"/>
        <v>0</v>
      </c>
      <c r="L33" s="12">
        <f>IFERROR(VLOOKUP(L14,$V$15:$Y$23,3,FALSE),0)</f>
        <v>5.5</v>
      </c>
      <c r="M33" s="12">
        <f t="shared" ref="M33:N33" si="28">IFERROR(VLOOKUP(M14,$V$4:$Y$12,2,FALSE),0)</f>
        <v>0</v>
      </c>
      <c r="N33" s="12">
        <f t="shared" si="28"/>
        <v>0</v>
      </c>
      <c r="O33" s="12">
        <f t="shared" si="12"/>
        <v>2.5</v>
      </c>
      <c r="P33" s="12">
        <v>0</v>
      </c>
      <c r="Q33" s="12">
        <f t="shared" si="18"/>
        <v>6</v>
      </c>
      <c r="R33" s="11">
        <v>1</v>
      </c>
      <c r="S33" s="13">
        <f t="shared" si="1"/>
        <v>28.5</v>
      </c>
    </row>
    <row r="34" spans="1:19" x14ac:dyDescent="0.3">
      <c r="A34" s="6" t="str">
        <f t="shared" si="0"/>
        <v>Laura Jylhä</v>
      </c>
      <c r="B34">
        <f t="shared" si="2"/>
        <v>0</v>
      </c>
      <c r="C34">
        <f t="shared" ref="C34:E34" si="29">IFERROR(VLOOKUP(C15,$V$4:$Y$12,2,FALSE),0)</f>
        <v>0</v>
      </c>
      <c r="D34">
        <f t="shared" si="29"/>
        <v>0</v>
      </c>
      <c r="E34">
        <f t="shared" si="29"/>
        <v>2.5</v>
      </c>
      <c r="F34">
        <f t="shared" si="4"/>
        <v>0</v>
      </c>
      <c r="G34">
        <f t="shared" si="5"/>
        <v>0</v>
      </c>
      <c r="H34">
        <f t="shared" si="6"/>
        <v>5</v>
      </c>
      <c r="I34">
        <f t="shared" si="7"/>
        <v>0</v>
      </c>
      <c r="J34">
        <f t="shared" si="8"/>
        <v>0</v>
      </c>
      <c r="K34">
        <f t="shared" si="9"/>
        <v>0</v>
      </c>
      <c r="L34">
        <f t="shared" si="10"/>
        <v>0</v>
      </c>
      <c r="M34">
        <f t="shared" ref="M34:N34" si="30">IFERROR(VLOOKUP(M15,$V$4:$Y$12,2,FALSE),0)</f>
        <v>0</v>
      </c>
      <c r="N34">
        <f t="shared" si="30"/>
        <v>0</v>
      </c>
      <c r="O34">
        <f t="shared" si="12"/>
        <v>0</v>
      </c>
      <c r="P34">
        <v>0</v>
      </c>
      <c r="Q34">
        <f t="shared" si="18"/>
        <v>0</v>
      </c>
      <c r="R34" s="6">
        <v>0</v>
      </c>
      <c r="S34" s="3">
        <f t="shared" si="1"/>
        <v>7.5</v>
      </c>
    </row>
    <row r="35" spans="1:19" x14ac:dyDescent="0.3">
      <c r="A35" s="11" t="str">
        <f t="shared" si="0"/>
        <v>Anniina Teittinen</v>
      </c>
      <c r="B35" s="12">
        <f t="shared" si="2"/>
        <v>0</v>
      </c>
      <c r="C35" s="12">
        <f t="shared" ref="C35:E35" si="31">IFERROR(VLOOKUP(C16,$V$4:$Y$12,2,FALSE),0)</f>
        <v>0</v>
      </c>
      <c r="D35" s="12">
        <f t="shared" si="31"/>
        <v>0</v>
      </c>
      <c r="E35" s="12">
        <f t="shared" si="31"/>
        <v>0</v>
      </c>
      <c r="F35" s="12">
        <f t="shared" si="4"/>
        <v>0</v>
      </c>
      <c r="G35" s="12">
        <f t="shared" si="5"/>
        <v>0</v>
      </c>
      <c r="H35" s="12">
        <f t="shared" si="6"/>
        <v>4.5</v>
      </c>
      <c r="I35" s="12">
        <f t="shared" si="7"/>
        <v>0</v>
      </c>
      <c r="J35" s="12">
        <f t="shared" si="8"/>
        <v>0</v>
      </c>
      <c r="K35" s="12">
        <f t="shared" si="9"/>
        <v>2</v>
      </c>
      <c r="L35" s="12">
        <f t="shared" si="10"/>
        <v>0</v>
      </c>
      <c r="M35" s="12">
        <f t="shared" ref="M35:N35" si="32">IFERROR(VLOOKUP(M16,$V$4:$Y$12,2,FALSE),0)</f>
        <v>0</v>
      </c>
      <c r="N35" s="12">
        <f t="shared" si="32"/>
        <v>0</v>
      </c>
      <c r="O35" s="12">
        <f t="shared" si="12"/>
        <v>3</v>
      </c>
      <c r="P35" s="12">
        <v>1</v>
      </c>
      <c r="Q35" s="12">
        <f t="shared" si="18"/>
        <v>0</v>
      </c>
      <c r="R35" s="11">
        <v>0</v>
      </c>
      <c r="S35" s="13">
        <f t="shared" si="1"/>
        <v>10.5</v>
      </c>
    </row>
    <row r="36" spans="1:19" x14ac:dyDescent="0.3">
      <c r="A36" s="6" t="str">
        <f t="shared" si="0"/>
        <v>Elviira Vartiainen</v>
      </c>
      <c r="B36">
        <f t="shared" si="2"/>
        <v>0</v>
      </c>
      <c r="C36">
        <f t="shared" ref="C36:E36" si="33">IFERROR(VLOOKUP(C17,$V$4:$Y$12,2,FALSE),0)</f>
        <v>0</v>
      </c>
      <c r="D36">
        <f t="shared" si="33"/>
        <v>0</v>
      </c>
      <c r="E36">
        <f t="shared" si="33"/>
        <v>0</v>
      </c>
      <c r="F36">
        <f t="shared" si="4"/>
        <v>0</v>
      </c>
      <c r="G36">
        <f t="shared" si="5"/>
        <v>0</v>
      </c>
      <c r="H36">
        <f t="shared" si="6"/>
        <v>0</v>
      </c>
      <c r="I36">
        <f t="shared" si="7"/>
        <v>0</v>
      </c>
      <c r="J36">
        <f t="shared" si="8"/>
        <v>0</v>
      </c>
      <c r="K36">
        <f t="shared" si="9"/>
        <v>1.5</v>
      </c>
      <c r="L36">
        <f t="shared" si="10"/>
        <v>0</v>
      </c>
      <c r="M36">
        <f t="shared" ref="M36:N36" si="34">IFERROR(VLOOKUP(M17,$V$4:$Y$12,2,FALSE),0)</f>
        <v>0</v>
      </c>
      <c r="N36">
        <f t="shared" si="34"/>
        <v>0</v>
      </c>
      <c r="O36">
        <f t="shared" si="12"/>
        <v>0</v>
      </c>
      <c r="P36">
        <v>0</v>
      </c>
      <c r="Q36">
        <f t="shared" si="18"/>
        <v>0</v>
      </c>
      <c r="R36" s="6">
        <v>0</v>
      </c>
      <c r="S36" s="3">
        <f t="shared" si="1"/>
        <v>1.5</v>
      </c>
    </row>
    <row r="37" spans="1:19" x14ac:dyDescent="0.3">
      <c r="A37" s="6" t="str">
        <f t="shared" si="0"/>
        <v>Eerika Karvinen</v>
      </c>
      <c r="B37">
        <f t="shared" si="2"/>
        <v>0</v>
      </c>
      <c r="C37">
        <f t="shared" ref="C37:E37" si="35">IFERROR(VLOOKUP(C18,$V$4:$Y$12,2,FALSE),0)</f>
        <v>0</v>
      </c>
      <c r="D37">
        <f t="shared" si="35"/>
        <v>0</v>
      </c>
      <c r="E37">
        <f t="shared" si="35"/>
        <v>0</v>
      </c>
      <c r="F37">
        <f t="shared" si="4"/>
        <v>0</v>
      </c>
      <c r="G37">
        <f t="shared" si="5"/>
        <v>0</v>
      </c>
      <c r="H37">
        <f t="shared" si="6"/>
        <v>0</v>
      </c>
      <c r="I37">
        <f t="shared" si="7"/>
        <v>1.5</v>
      </c>
      <c r="J37">
        <f t="shared" si="8"/>
        <v>0</v>
      </c>
      <c r="K37">
        <f t="shared" si="9"/>
        <v>1.5</v>
      </c>
      <c r="L37">
        <f t="shared" si="10"/>
        <v>0</v>
      </c>
      <c r="M37">
        <f t="shared" ref="M37:N37" si="36">IFERROR(VLOOKUP(M18,$V$4:$Y$12,2,FALSE),0)</f>
        <v>0</v>
      </c>
      <c r="N37">
        <f t="shared" si="36"/>
        <v>0</v>
      </c>
      <c r="O37">
        <f t="shared" si="12"/>
        <v>0</v>
      </c>
      <c r="P37">
        <v>0</v>
      </c>
      <c r="Q37">
        <f t="shared" si="18"/>
        <v>0</v>
      </c>
      <c r="R37" s="6">
        <v>0</v>
      </c>
      <c r="S37" s="3">
        <f t="shared" si="1"/>
        <v>3</v>
      </c>
    </row>
    <row r="38" spans="1:19" x14ac:dyDescent="0.3">
      <c r="A38" s="6" t="str">
        <f t="shared" si="0"/>
        <v>Hanna Virtanen</v>
      </c>
      <c r="B38">
        <f t="shared" si="2"/>
        <v>0</v>
      </c>
      <c r="C38">
        <f t="shared" ref="C38:E38" si="37">IFERROR(VLOOKUP(C19,$V$4:$Y$12,2,FALSE),0)</f>
        <v>0</v>
      </c>
      <c r="D38">
        <f t="shared" si="37"/>
        <v>0</v>
      </c>
      <c r="E38">
        <f t="shared" si="37"/>
        <v>0</v>
      </c>
      <c r="F38">
        <f t="shared" si="4"/>
        <v>0</v>
      </c>
      <c r="G38">
        <f t="shared" si="5"/>
        <v>0</v>
      </c>
      <c r="H38">
        <f t="shared" si="6"/>
        <v>0</v>
      </c>
      <c r="I38">
        <f t="shared" si="7"/>
        <v>0</v>
      </c>
      <c r="J38">
        <f t="shared" si="8"/>
        <v>0</v>
      </c>
      <c r="K38">
        <f t="shared" si="9"/>
        <v>0</v>
      </c>
      <c r="L38">
        <f t="shared" si="10"/>
        <v>0</v>
      </c>
      <c r="M38">
        <f t="shared" ref="M38:N38" si="38">IFERROR(VLOOKUP(M19,$V$4:$Y$12,2,FALSE),0)</f>
        <v>0</v>
      </c>
      <c r="N38">
        <f t="shared" si="38"/>
        <v>0</v>
      </c>
      <c r="O38">
        <f t="shared" si="12"/>
        <v>4</v>
      </c>
      <c r="P38">
        <v>3</v>
      </c>
      <c r="Q38">
        <f t="shared" si="18"/>
        <v>0</v>
      </c>
      <c r="R38" s="6">
        <v>0</v>
      </c>
      <c r="S38" s="3">
        <f t="shared" si="1"/>
        <v>7</v>
      </c>
    </row>
    <row r="39" spans="1:19" x14ac:dyDescent="0.3">
      <c r="A39" s="6" t="str">
        <f t="shared" si="0"/>
        <v>Jutta Soininen</v>
      </c>
      <c r="B39">
        <f t="shared" si="2"/>
        <v>0</v>
      </c>
      <c r="C39">
        <f t="shared" ref="C39:E39" si="39">IFERROR(VLOOKUP(C20,$V$4:$Y$12,2,FALSE),0)</f>
        <v>0</v>
      </c>
      <c r="D39">
        <f t="shared" si="39"/>
        <v>0</v>
      </c>
      <c r="E39">
        <f t="shared" si="39"/>
        <v>0</v>
      </c>
      <c r="F39">
        <f t="shared" si="4"/>
        <v>0</v>
      </c>
      <c r="G39">
        <f t="shared" si="5"/>
        <v>0</v>
      </c>
      <c r="H39">
        <f t="shared" si="6"/>
        <v>0</v>
      </c>
      <c r="I39">
        <f t="shared" si="7"/>
        <v>0</v>
      </c>
      <c r="J39">
        <f t="shared" si="8"/>
        <v>0</v>
      </c>
      <c r="K39">
        <f t="shared" si="9"/>
        <v>0</v>
      </c>
      <c r="L39">
        <f t="shared" si="10"/>
        <v>0</v>
      </c>
      <c r="M39">
        <f t="shared" ref="M39:N39" si="40">IFERROR(VLOOKUP(M20,$V$4:$Y$12,2,FALSE),0)</f>
        <v>0</v>
      </c>
      <c r="N39">
        <f t="shared" si="40"/>
        <v>0</v>
      </c>
      <c r="O39">
        <f t="shared" si="12"/>
        <v>3.5</v>
      </c>
      <c r="P39">
        <v>2</v>
      </c>
      <c r="Q39">
        <f t="shared" si="18"/>
        <v>0</v>
      </c>
      <c r="R39" s="6">
        <v>0</v>
      </c>
      <c r="S39" s="3">
        <f t="shared" si="1"/>
        <v>5.5</v>
      </c>
    </row>
    <row r="40" spans="1:19" x14ac:dyDescent="0.3">
      <c r="A40" s="6" t="str">
        <f t="shared" si="0"/>
        <v>Miila Pulkkinen</v>
      </c>
      <c r="B40">
        <f t="shared" si="2"/>
        <v>0</v>
      </c>
      <c r="C40">
        <f t="shared" ref="C40:E40" si="41">IFERROR(VLOOKUP(C21,$V$4:$Y$12,2,FALSE),0)</f>
        <v>0</v>
      </c>
      <c r="D40">
        <f t="shared" si="41"/>
        <v>0</v>
      </c>
      <c r="E40">
        <f t="shared" si="41"/>
        <v>0</v>
      </c>
      <c r="F40">
        <f t="shared" si="4"/>
        <v>0</v>
      </c>
      <c r="G40">
        <f t="shared" si="5"/>
        <v>0</v>
      </c>
      <c r="H40">
        <f t="shared" si="6"/>
        <v>0</v>
      </c>
      <c r="I40">
        <f t="shared" si="7"/>
        <v>0</v>
      </c>
      <c r="J40">
        <f t="shared" si="8"/>
        <v>0</v>
      </c>
      <c r="K40">
        <f t="shared" si="9"/>
        <v>0</v>
      </c>
      <c r="L40">
        <f t="shared" si="10"/>
        <v>0</v>
      </c>
      <c r="M40">
        <f t="shared" ref="M40:N40" si="42">IFERROR(VLOOKUP(M21,$V$4:$Y$12,2,FALSE),0)</f>
        <v>3</v>
      </c>
      <c r="N40">
        <f t="shared" si="42"/>
        <v>0</v>
      </c>
      <c r="O40">
        <f t="shared" si="12"/>
        <v>0</v>
      </c>
      <c r="P40">
        <v>1</v>
      </c>
      <c r="Q40">
        <f t="shared" si="18"/>
        <v>0</v>
      </c>
      <c r="R40" s="6">
        <v>0</v>
      </c>
      <c r="S40" s="3">
        <f t="shared" si="1"/>
        <v>4</v>
      </c>
    </row>
    <row r="41" spans="1:19" x14ac:dyDescent="0.3">
      <c r="A41" s="6" t="str">
        <f t="shared" si="0"/>
        <v>Iisa Markkanen</v>
      </c>
      <c r="B41">
        <f t="shared" si="2"/>
        <v>0</v>
      </c>
      <c r="C41">
        <f t="shared" ref="C41:E41" si="43">IFERROR(VLOOKUP(C22,$V$4:$Y$12,2,FALSE),0)</f>
        <v>0</v>
      </c>
      <c r="D41">
        <f t="shared" si="43"/>
        <v>0</v>
      </c>
      <c r="E41">
        <f t="shared" si="43"/>
        <v>0</v>
      </c>
      <c r="F41">
        <f t="shared" si="4"/>
        <v>0</v>
      </c>
      <c r="G41">
        <f t="shared" si="5"/>
        <v>0</v>
      </c>
      <c r="H41">
        <f t="shared" si="6"/>
        <v>0</v>
      </c>
      <c r="I41">
        <f t="shared" si="7"/>
        <v>0</v>
      </c>
      <c r="J41">
        <f t="shared" si="8"/>
        <v>0</v>
      </c>
      <c r="K41">
        <f t="shared" si="9"/>
        <v>0</v>
      </c>
      <c r="L41">
        <f t="shared" si="10"/>
        <v>0</v>
      </c>
      <c r="M41">
        <f t="shared" ref="M41:N41" si="44">IFERROR(VLOOKUP(M22,$V$4:$Y$12,2,FALSE),0)</f>
        <v>0</v>
      </c>
      <c r="N41">
        <f t="shared" si="44"/>
        <v>0</v>
      </c>
      <c r="O41">
        <f t="shared" si="12"/>
        <v>0</v>
      </c>
      <c r="P41">
        <v>2</v>
      </c>
      <c r="Q41">
        <f t="shared" si="18"/>
        <v>0</v>
      </c>
      <c r="R41" s="6">
        <v>0</v>
      </c>
      <c r="S41" s="3">
        <f t="shared" si="1"/>
        <v>2</v>
      </c>
    </row>
    <row r="42" spans="1:19" x14ac:dyDescent="0.3">
      <c r="M42">
        <f t="shared" ref="M42" si="45">IFERROR(VLOOKUP(M23,$V$4:$Y$12,2,FALSE),0)</f>
        <v>0</v>
      </c>
      <c r="Q42">
        <f t="shared" si="18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4D72B-D414-463B-BE3A-B753FE0A357C}">
  <dimension ref="A1:AN46"/>
  <sheetViews>
    <sheetView topLeftCell="M19" workbookViewId="0">
      <selection activeCell="A12" sqref="A12:XFD12"/>
    </sheetView>
  </sheetViews>
  <sheetFormatPr defaultRowHeight="14.4" x14ac:dyDescent="0.3"/>
  <cols>
    <col min="1" max="1" width="17.88671875" bestFit="1" customWidth="1"/>
    <col min="2" max="2" width="9.109375" customWidth="1"/>
    <col min="3" max="3" width="11" customWidth="1"/>
    <col min="4" max="10" width="10.109375" customWidth="1"/>
    <col min="11" max="12" width="9.109375" customWidth="1"/>
    <col min="13" max="13" width="10.109375" customWidth="1"/>
    <col min="14" max="14" width="8.88671875" customWidth="1"/>
    <col min="15" max="18" width="9.109375" customWidth="1"/>
    <col min="19" max="19" width="10.109375" customWidth="1"/>
    <col min="20" max="20" width="8.88671875" customWidth="1"/>
    <col min="21" max="21" width="10.109375" customWidth="1"/>
    <col min="22" max="22" width="9.109375" customWidth="1"/>
    <col min="23" max="25" width="10.109375" bestFit="1" customWidth="1"/>
    <col min="26" max="26" width="10.109375" customWidth="1"/>
    <col min="27" max="27" width="9.109375" customWidth="1"/>
    <col min="28" max="28" width="10.109375" bestFit="1" customWidth="1"/>
  </cols>
  <sheetData>
    <row r="1" spans="1:40" x14ac:dyDescent="0.3">
      <c r="A1" s="6"/>
      <c r="B1" s="1">
        <v>43876</v>
      </c>
      <c r="C1" s="1">
        <v>43876</v>
      </c>
      <c r="D1" s="1">
        <v>43884</v>
      </c>
      <c r="E1" s="1">
        <v>43884</v>
      </c>
      <c r="F1" s="1">
        <v>43884</v>
      </c>
      <c r="G1" s="1">
        <v>43987</v>
      </c>
      <c r="H1" s="1">
        <v>43987</v>
      </c>
      <c r="I1" s="1">
        <v>44008</v>
      </c>
      <c r="J1" s="1">
        <v>44008</v>
      </c>
      <c r="K1" s="1">
        <v>44036</v>
      </c>
      <c r="L1" s="1">
        <v>44036</v>
      </c>
      <c r="M1" s="1">
        <v>44043</v>
      </c>
      <c r="N1" s="1">
        <v>44043</v>
      </c>
      <c r="O1" s="1">
        <v>44066</v>
      </c>
      <c r="P1" s="1">
        <v>44066</v>
      </c>
      <c r="Q1" s="1">
        <v>44080</v>
      </c>
      <c r="R1" s="1">
        <v>44080</v>
      </c>
      <c r="S1" s="1">
        <v>44080</v>
      </c>
      <c r="T1" s="1">
        <v>44080</v>
      </c>
      <c r="U1" s="1">
        <v>44093</v>
      </c>
      <c r="V1" s="1">
        <v>44093</v>
      </c>
      <c r="W1" s="1">
        <v>44157</v>
      </c>
      <c r="X1" s="1">
        <v>44157</v>
      </c>
      <c r="Y1" s="1">
        <v>44157</v>
      </c>
      <c r="Z1" s="1"/>
      <c r="AB1">
        <v>60</v>
      </c>
      <c r="AC1">
        <v>70</v>
      </c>
      <c r="AD1">
        <v>80</v>
      </c>
      <c r="AE1">
        <v>90</v>
      </c>
      <c r="AF1">
        <v>100</v>
      </c>
      <c r="AG1">
        <v>110</v>
      </c>
      <c r="AH1" s="1"/>
      <c r="AI1" s="1"/>
      <c r="AJ1" s="1"/>
      <c r="AK1" s="1"/>
      <c r="AL1" s="1"/>
      <c r="AM1" s="1"/>
      <c r="AN1" s="1"/>
    </row>
    <row r="2" spans="1:40" x14ac:dyDescent="0.3">
      <c r="A2" s="6"/>
      <c r="B2" t="s">
        <v>0</v>
      </c>
      <c r="C2" t="s">
        <v>0</v>
      </c>
      <c r="D2" t="s">
        <v>28</v>
      </c>
      <c r="E2" t="s">
        <v>28</v>
      </c>
      <c r="F2" t="s">
        <v>28</v>
      </c>
      <c r="G2" t="s">
        <v>28</v>
      </c>
      <c r="H2" t="s">
        <v>28</v>
      </c>
      <c r="I2" t="s">
        <v>0</v>
      </c>
      <c r="J2" t="s">
        <v>0</v>
      </c>
      <c r="K2" t="s">
        <v>29</v>
      </c>
      <c r="L2" t="s">
        <v>29</v>
      </c>
      <c r="M2" t="s">
        <v>0</v>
      </c>
      <c r="N2" t="s">
        <v>0</v>
      </c>
      <c r="O2" t="s">
        <v>52</v>
      </c>
      <c r="P2" t="s">
        <v>52</v>
      </c>
      <c r="Q2" t="s">
        <v>0</v>
      </c>
      <c r="R2" t="s">
        <v>0</v>
      </c>
      <c r="S2" t="s">
        <v>0</v>
      </c>
      <c r="T2" t="s">
        <v>0</v>
      </c>
      <c r="U2" t="s">
        <v>51</v>
      </c>
      <c r="V2" t="s">
        <v>51</v>
      </c>
      <c r="W2" t="s">
        <v>0</v>
      </c>
      <c r="X2" t="s">
        <v>0</v>
      </c>
      <c r="Y2" t="s">
        <v>0</v>
      </c>
      <c r="AA2" t="s">
        <v>1</v>
      </c>
    </row>
    <row r="3" spans="1:40" x14ac:dyDescent="0.3">
      <c r="A3" s="6"/>
      <c r="B3" t="s">
        <v>1</v>
      </c>
      <c r="C3" t="s">
        <v>1</v>
      </c>
      <c r="D3" t="s">
        <v>1</v>
      </c>
      <c r="E3" t="s">
        <v>23</v>
      </c>
      <c r="F3" t="s">
        <v>23</v>
      </c>
      <c r="G3" t="s">
        <v>1</v>
      </c>
      <c r="H3" t="s">
        <v>23</v>
      </c>
      <c r="I3" t="s">
        <v>1</v>
      </c>
      <c r="J3" t="s">
        <v>1</v>
      </c>
      <c r="K3" t="s">
        <v>1</v>
      </c>
      <c r="L3" t="s">
        <v>1</v>
      </c>
      <c r="M3" t="s">
        <v>1</v>
      </c>
      <c r="N3" t="s">
        <v>1</v>
      </c>
      <c r="O3" t="s">
        <v>23</v>
      </c>
      <c r="P3" t="s">
        <v>23</v>
      </c>
      <c r="Q3" t="s">
        <v>1</v>
      </c>
      <c r="R3" t="s">
        <v>23</v>
      </c>
      <c r="S3" t="s">
        <v>23</v>
      </c>
      <c r="T3" t="s">
        <v>23</v>
      </c>
      <c r="U3" t="s">
        <v>1</v>
      </c>
      <c r="V3" t="s">
        <v>1</v>
      </c>
      <c r="W3" t="s">
        <v>1</v>
      </c>
      <c r="X3" t="s">
        <v>1</v>
      </c>
      <c r="Y3" t="s">
        <v>1</v>
      </c>
      <c r="AA3" s="2" t="s">
        <v>3</v>
      </c>
      <c r="AB3">
        <v>2</v>
      </c>
      <c r="AC3">
        <v>3</v>
      </c>
      <c r="AD3">
        <v>3</v>
      </c>
      <c r="AE3">
        <v>4</v>
      </c>
      <c r="AF3">
        <v>5</v>
      </c>
      <c r="AG3">
        <v>6</v>
      </c>
    </row>
    <row r="4" spans="1:40" x14ac:dyDescent="0.3">
      <c r="A4" s="5"/>
      <c r="B4" s="4" t="s">
        <v>33</v>
      </c>
      <c r="C4" s="4" t="s">
        <v>39</v>
      </c>
      <c r="D4" s="4" t="s">
        <v>46</v>
      </c>
      <c r="E4" s="4" t="s">
        <v>33</v>
      </c>
      <c r="F4" s="4" t="s">
        <v>48</v>
      </c>
      <c r="G4" s="4" t="s">
        <v>46</v>
      </c>
      <c r="H4" s="4" t="s">
        <v>33</v>
      </c>
      <c r="I4" s="4" t="s">
        <v>43</v>
      </c>
      <c r="J4" s="4" t="s">
        <v>33</v>
      </c>
      <c r="K4" s="4" t="s">
        <v>39</v>
      </c>
      <c r="L4" s="4" t="s">
        <v>49</v>
      </c>
      <c r="M4" s="4" t="s">
        <v>43</v>
      </c>
      <c r="N4" s="4" t="s">
        <v>45</v>
      </c>
      <c r="O4" s="4" t="s">
        <v>49</v>
      </c>
      <c r="P4" s="4" t="s">
        <v>53</v>
      </c>
      <c r="Q4" s="4" t="s">
        <v>46</v>
      </c>
      <c r="R4" s="4" t="s">
        <v>33</v>
      </c>
      <c r="S4" s="4" t="s">
        <v>48</v>
      </c>
      <c r="T4" s="4" t="s">
        <v>49</v>
      </c>
      <c r="U4" s="4" t="s">
        <v>39</v>
      </c>
      <c r="V4" s="4" t="s">
        <v>46</v>
      </c>
      <c r="W4" s="4" t="s">
        <v>46</v>
      </c>
      <c r="X4" s="4" t="s">
        <v>45</v>
      </c>
      <c r="Y4" s="4" t="s">
        <v>54</v>
      </c>
      <c r="AA4" t="s">
        <v>12</v>
      </c>
      <c r="AB4">
        <v>1.5</v>
      </c>
      <c r="AC4">
        <v>2.5</v>
      </c>
      <c r="AD4">
        <v>2.5</v>
      </c>
      <c r="AE4">
        <v>3.5</v>
      </c>
      <c r="AF4">
        <v>4.5</v>
      </c>
      <c r="AG4">
        <v>5.5</v>
      </c>
    </row>
    <row r="5" spans="1:40" x14ac:dyDescent="0.3">
      <c r="A5" s="6" t="s">
        <v>34</v>
      </c>
      <c r="B5" t="s">
        <v>3</v>
      </c>
      <c r="G5" t="s">
        <v>12</v>
      </c>
      <c r="J5" t="s">
        <v>12</v>
      </c>
      <c r="S5" t="s">
        <v>14</v>
      </c>
      <c r="AA5" t="s">
        <v>5</v>
      </c>
      <c r="AB5">
        <v>1</v>
      </c>
      <c r="AC5">
        <v>2</v>
      </c>
      <c r="AD5">
        <v>2</v>
      </c>
      <c r="AE5">
        <v>3</v>
      </c>
      <c r="AF5">
        <v>4</v>
      </c>
      <c r="AG5">
        <v>5</v>
      </c>
    </row>
    <row r="6" spans="1:40" x14ac:dyDescent="0.3">
      <c r="A6" s="6" t="s">
        <v>35</v>
      </c>
      <c r="B6" t="s">
        <v>12</v>
      </c>
      <c r="X6" t="s">
        <v>3</v>
      </c>
      <c r="Y6" t="s">
        <v>3</v>
      </c>
      <c r="AA6" t="s">
        <v>14</v>
      </c>
      <c r="AB6">
        <v>0.5</v>
      </c>
      <c r="AC6">
        <v>1.5</v>
      </c>
      <c r="AD6">
        <v>1.5</v>
      </c>
      <c r="AE6">
        <v>2.5</v>
      </c>
      <c r="AF6">
        <v>3.5</v>
      </c>
      <c r="AG6">
        <v>4.5</v>
      </c>
    </row>
    <row r="7" spans="1:40" x14ac:dyDescent="0.3">
      <c r="A7" s="6" t="s">
        <v>36</v>
      </c>
      <c r="B7" t="s">
        <v>5</v>
      </c>
      <c r="E7" t="s">
        <v>12</v>
      </c>
      <c r="F7" t="s">
        <v>5</v>
      </c>
      <c r="H7" t="s">
        <v>5</v>
      </c>
      <c r="J7" t="s">
        <v>5</v>
      </c>
      <c r="M7" t="s">
        <v>12</v>
      </c>
      <c r="S7" t="s">
        <v>5</v>
      </c>
      <c r="X7" t="s">
        <v>3</v>
      </c>
      <c r="Y7" t="s">
        <v>3</v>
      </c>
      <c r="AA7" t="s">
        <v>7</v>
      </c>
      <c r="AB7">
        <v>0.5</v>
      </c>
      <c r="AC7">
        <v>1.5</v>
      </c>
      <c r="AD7">
        <v>1.5</v>
      </c>
      <c r="AE7">
        <v>2.5</v>
      </c>
      <c r="AF7">
        <v>3.5</v>
      </c>
      <c r="AG7">
        <v>4.5</v>
      </c>
    </row>
    <row r="8" spans="1:40" x14ac:dyDescent="0.3">
      <c r="A8" s="6" t="s">
        <v>37</v>
      </c>
      <c r="C8" t="s">
        <v>3</v>
      </c>
      <c r="AA8" t="s">
        <v>16</v>
      </c>
      <c r="AB8">
        <v>0.5</v>
      </c>
      <c r="AC8">
        <v>1.5</v>
      </c>
      <c r="AD8">
        <v>1.5</v>
      </c>
      <c r="AE8">
        <v>2.5</v>
      </c>
      <c r="AF8">
        <v>3.5</v>
      </c>
      <c r="AG8">
        <v>4.5</v>
      </c>
    </row>
    <row r="9" spans="1:40" x14ac:dyDescent="0.3">
      <c r="A9" s="6" t="s">
        <v>11</v>
      </c>
      <c r="C9" t="s">
        <v>12</v>
      </c>
      <c r="I9" t="s">
        <v>5</v>
      </c>
      <c r="M9" t="s">
        <v>7</v>
      </c>
      <c r="AA9" t="s">
        <v>31</v>
      </c>
      <c r="AB9">
        <v>0.5</v>
      </c>
      <c r="AC9">
        <v>1.5</v>
      </c>
      <c r="AD9">
        <v>1.5</v>
      </c>
      <c r="AE9">
        <v>2.5</v>
      </c>
      <c r="AF9">
        <v>3.5</v>
      </c>
      <c r="AG9">
        <v>4.5</v>
      </c>
    </row>
    <row r="10" spans="1:40" x14ac:dyDescent="0.3">
      <c r="A10" s="6" t="s">
        <v>38</v>
      </c>
      <c r="C10" t="s">
        <v>5</v>
      </c>
      <c r="AA10" s="2" t="s">
        <v>18</v>
      </c>
      <c r="AB10">
        <v>0.5</v>
      </c>
      <c r="AC10">
        <v>1.5</v>
      </c>
      <c r="AD10">
        <v>1.5</v>
      </c>
      <c r="AE10">
        <v>2.5</v>
      </c>
      <c r="AF10">
        <v>3.5</v>
      </c>
      <c r="AG10">
        <v>4.5</v>
      </c>
    </row>
    <row r="11" spans="1:40" x14ac:dyDescent="0.3">
      <c r="A11" s="6" t="s">
        <v>13</v>
      </c>
      <c r="C11" t="s">
        <v>14</v>
      </c>
      <c r="J11" t="s">
        <v>14</v>
      </c>
      <c r="Q11" t="s">
        <v>16</v>
      </c>
      <c r="Y11" t="s">
        <v>5</v>
      </c>
    </row>
    <row r="12" spans="1:40" x14ac:dyDescent="0.3">
      <c r="A12" s="6" t="s">
        <v>40</v>
      </c>
      <c r="J12" t="s">
        <v>3</v>
      </c>
      <c r="N12" t="s">
        <v>3</v>
      </c>
      <c r="R12" t="s">
        <v>3</v>
      </c>
      <c r="Y12" t="s">
        <v>5</v>
      </c>
      <c r="AA12" t="s">
        <v>23</v>
      </c>
    </row>
    <row r="13" spans="1:40" x14ac:dyDescent="0.3">
      <c r="A13" s="6" t="s">
        <v>42</v>
      </c>
      <c r="I13" t="s">
        <v>3</v>
      </c>
      <c r="M13" t="s">
        <v>3</v>
      </c>
      <c r="Q13" t="s">
        <v>12</v>
      </c>
      <c r="W13" t="s">
        <v>3</v>
      </c>
      <c r="Y13" t="s">
        <v>3</v>
      </c>
    </row>
    <row r="14" spans="1:40" x14ac:dyDescent="0.3">
      <c r="A14" s="6" t="s">
        <v>41</v>
      </c>
      <c r="I14" t="s">
        <v>12</v>
      </c>
      <c r="M14" t="s">
        <v>5</v>
      </c>
      <c r="W14" t="s">
        <v>12</v>
      </c>
      <c r="Y14" t="s">
        <v>12</v>
      </c>
      <c r="AA14" s="2" t="s">
        <v>3</v>
      </c>
      <c r="AD14">
        <v>5</v>
      </c>
      <c r="AE14">
        <v>6</v>
      </c>
      <c r="AF14">
        <v>7</v>
      </c>
      <c r="AG14">
        <v>8</v>
      </c>
    </row>
    <row r="15" spans="1:40" x14ac:dyDescent="0.3">
      <c r="A15" s="6" t="s">
        <v>44</v>
      </c>
      <c r="M15" t="s">
        <v>14</v>
      </c>
      <c r="AA15" t="s">
        <v>12</v>
      </c>
      <c r="AD15">
        <v>4.5</v>
      </c>
      <c r="AE15">
        <v>5.5</v>
      </c>
      <c r="AF15">
        <v>6.5</v>
      </c>
      <c r="AG15">
        <v>7.5</v>
      </c>
    </row>
    <row r="16" spans="1:40" x14ac:dyDescent="0.3">
      <c r="A16" s="6" t="s">
        <v>22</v>
      </c>
      <c r="E16" t="s">
        <v>14</v>
      </c>
      <c r="G16" t="s">
        <v>3</v>
      </c>
      <c r="N16" t="s">
        <v>12</v>
      </c>
      <c r="AA16" t="s">
        <v>5</v>
      </c>
      <c r="AD16">
        <v>4</v>
      </c>
      <c r="AE16">
        <v>5</v>
      </c>
      <c r="AF16">
        <v>6</v>
      </c>
      <c r="AG16">
        <v>7</v>
      </c>
    </row>
    <row r="17" spans="1:33" x14ac:dyDescent="0.3">
      <c r="A17" s="6" t="s">
        <v>47</v>
      </c>
      <c r="Q17" t="s">
        <v>31</v>
      </c>
      <c r="AA17" t="s">
        <v>14</v>
      </c>
      <c r="AD17">
        <v>3.5</v>
      </c>
      <c r="AE17">
        <v>4.5</v>
      </c>
      <c r="AF17">
        <v>5.5</v>
      </c>
      <c r="AG17">
        <v>6.5</v>
      </c>
    </row>
    <row r="18" spans="1:33" x14ac:dyDescent="0.3">
      <c r="A18" s="6" t="s">
        <v>24</v>
      </c>
      <c r="D18" t="s">
        <v>3</v>
      </c>
      <c r="E18" t="s">
        <v>3</v>
      </c>
      <c r="R18" t="s">
        <v>14</v>
      </c>
      <c r="AA18" t="s">
        <v>7</v>
      </c>
      <c r="AD18">
        <v>3.5</v>
      </c>
      <c r="AE18">
        <v>4.5</v>
      </c>
      <c r="AF18">
        <v>5.5</v>
      </c>
      <c r="AG18">
        <v>6.5</v>
      </c>
    </row>
    <row r="19" spans="1:33" x14ac:dyDescent="0.3">
      <c r="A19" s="6" t="s">
        <v>30</v>
      </c>
      <c r="E19" t="s">
        <v>5</v>
      </c>
      <c r="R19" t="s">
        <v>16</v>
      </c>
      <c r="AA19" t="s">
        <v>16</v>
      </c>
      <c r="AD19">
        <v>3.5</v>
      </c>
      <c r="AE19">
        <v>4.5</v>
      </c>
      <c r="AF19">
        <v>5.5</v>
      </c>
      <c r="AG19">
        <v>6.5</v>
      </c>
    </row>
    <row r="20" spans="1:33" x14ac:dyDescent="0.3">
      <c r="A20" s="6" t="s">
        <v>50</v>
      </c>
      <c r="L20" t="s">
        <v>3</v>
      </c>
      <c r="O20" t="s">
        <v>3</v>
      </c>
      <c r="P20" t="s">
        <v>12</v>
      </c>
      <c r="T20" t="s">
        <v>3</v>
      </c>
      <c r="AA20" t="s">
        <v>31</v>
      </c>
      <c r="AD20">
        <v>3.5</v>
      </c>
      <c r="AE20">
        <v>4.5</v>
      </c>
      <c r="AF20">
        <v>5.5</v>
      </c>
      <c r="AG20">
        <v>6.5</v>
      </c>
    </row>
    <row r="21" spans="1:33" x14ac:dyDescent="0.3">
      <c r="A21" s="6" t="s">
        <v>21</v>
      </c>
      <c r="G21" t="s">
        <v>5</v>
      </c>
      <c r="AA21" s="2" t="s">
        <v>18</v>
      </c>
      <c r="AD21">
        <v>3.5</v>
      </c>
      <c r="AE21">
        <v>4.5</v>
      </c>
      <c r="AF21">
        <v>5.5</v>
      </c>
      <c r="AG21">
        <v>6.5</v>
      </c>
    </row>
    <row r="22" spans="1:33" x14ac:dyDescent="0.3">
      <c r="A22" s="6" t="s">
        <v>15</v>
      </c>
      <c r="K22" t="s">
        <v>3</v>
      </c>
      <c r="U22" t="s">
        <v>3</v>
      </c>
      <c r="V22" t="s">
        <v>12</v>
      </c>
    </row>
    <row r="23" spans="1:33" x14ac:dyDescent="0.3">
      <c r="A23" s="6" t="s">
        <v>74</v>
      </c>
      <c r="W23" t="s">
        <v>5</v>
      </c>
    </row>
    <row r="24" spans="1:33" x14ac:dyDescent="0.3">
      <c r="A24" s="6"/>
      <c r="B24" s="1">
        <v>43876</v>
      </c>
      <c r="C24" s="1">
        <v>43876</v>
      </c>
      <c r="D24" s="1">
        <v>43884</v>
      </c>
      <c r="E24" s="1">
        <v>43884</v>
      </c>
      <c r="F24" s="1">
        <v>43884</v>
      </c>
      <c r="G24" s="1">
        <v>43987</v>
      </c>
      <c r="H24" s="1">
        <v>43987</v>
      </c>
      <c r="I24" s="1">
        <v>44008</v>
      </c>
      <c r="J24" s="1">
        <v>44008</v>
      </c>
      <c r="K24" s="1">
        <v>44036</v>
      </c>
      <c r="L24" s="1">
        <v>44036</v>
      </c>
      <c r="M24" s="1">
        <v>44043</v>
      </c>
      <c r="N24" s="1">
        <v>44043</v>
      </c>
      <c r="O24" s="1">
        <v>44066</v>
      </c>
      <c r="P24" s="1">
        <v>44066</v>
      </c>
      <c r="Q24" s="1">
        <v>44080</v>
      </c>
      <c r="R24" s="1">
        <v>44080</v>
      </c>
      <c r="S24" s="1">
        <v>44080</v>
      </c>
      <c r="T24" s="1">
        <v>44080</v>
      </c>
      <c r="U24" s="1">
        <v>44093</v>
      </c>
      <c r="V24" s="1">
        <v>44093</v>
      </c>
      <c r="W24" s="1">
        <v>44157</v>
      </c>
      <c r="X24" s="1">
        <v>44157</v>
      </c>
      <c r="Y24" s="1">
        <v>44157</v>
      </c>
    </row>
    <row r="25" spans="1:33" x14ac:dyDescent="0.3">
      <c r="A25" s="6"/>
      <c r="B25" t="s">
        <v>0</v>
      </c>
      <c r="C25" t="s">
        <v>0</v>
      </c>
      <c r="D25" t="s">
        <v>28</v>
      </c>
      <c r="E25" t="s">
        <v>28</v>
      </c>
      <c r="F25" t="s">
        <v>28</v>
      </c>
      <c r="G25" t="s">
        <v>28</v>
      </c>
      <c r="H25" t="s">
        <v>28</v>
      </c>
      <c r="I25" t="s">
        <v>0</v>
      </c>
      <c r="J25" t="s">
        <v>0</v>
      </c>
      <c r="K25" t="s">
        <v>29</v>
      </c>
      <c r="L25" t="s">
        <v>29</v>
      </c>
      <c r="M25" t="s">
        <v>0</v>
      </c>
      <c r="N25" t="s">
        <v>0</v>
      </c>
      <c r="O25" t="s">
        <v>52</v>
      </c>
      <c r="P25" t="s">
        <v>52</v>
      </c>
      <c r="Q25" t="s">
        <v>0</v>
      </c>
      <c r="R25" t="s">
        <v>0</v>
      </c>
      <c r="S25" t="s">
        <v>0</v>
      </c>
      <c r="T25" t="s">
        <v>0</v>
      </c>
      <c r="U25" t="s">
        <v>51</v>
      </c>
      <c r="V25" t="s">
        <v>51</v>
      </c>
      <c r="W25" t="s">
        <v>0</v>
      </c>
      <c r="X25" t="s">
        <v>0</v>
      </c>
      <c r="Y25" t="s">
        <v>0</v>
      </c>
    </row>
    <row r="26" spans="1:33" x14ac:dyDescent="0.3">
      <c r="A26" s="6"/>
      <c r="B26" t="s">
        <v>1</v>
      </c>
      <c r="C26" t="s">
        <v>1</v>
      </c>
      <c r="D26" t="s">
        <v>1</v>
      </c>
      <c r="E26" t="s">
        <v>23</v>
      </c>
      <c r="F26" t="s">
        <v>23</v>
      </c>
      <c r="G26" t="s">
        <v>1</v>
      </c>
      <c r="H26" t="s">
        <v>23</v>
      </c>
      <c r="I26" t="s">
        <v>1</v>
      </c>
      <c r="J26" t="s">
        <v>1</v>
      </c>
      <c r="K26" t="s">
        <v>1</v>
      </c>
      <c r="L26" t="s">
        <v>1</v>
      </c>
      <c r="M26" t="s">
        <v>1</v>
      </c>
      <c r="N26" t="s">
        <v>1</v>
      </c>
      <c r="O26" t="s">
        <v>23</v>
      </c>
      <c r="P26" t="s">
        <v>23</v>
      </c>
      <c r="Q26" t="s">
        <v>1</v>
      </c>
      <c r="R26" t="s">
        <v>23</v>
      </c>
      <c r="S26" t="s">
        <v>23</v>
      </c>
      <c r="T26" t="s">
        <v>23</v>
      </c>
      <c r="U26" t="s">
        <v>1</v>
      </c>
      <c r="V26" t="s">
        <v>1</v>
      </c>
      <c r="W26" t="s">
        <v>1</v>
      </c>
      <c r="X26" t="s">
        <v>1</v>
      </c>
      <c r="Y26" t="s">
        <v>1</v>
      </c>
    </row>
    <row r="27" spans="1:33" x14ac:dyDescent="0.3">
      <c r="A27" s="5" t="s">
        <v>57</v>
      </c>
      <c r="B27" s="4" t="s">
        <v>33</v>
      </c>
      <c r="C27" s="4" t="s">
        <v>39</v>
      </c>
      <c r="D27" s="4" t="s">
        <v>46</v>
      </c>
      <c r="E27" s="4" t="s">
        <v>33</v>
      </c>
      <c r="F27" s="4" t="s">
        <v>48</v>
      </c>
      <c r="G27" s="4" t="s">
        <v>46</v>
      </c>
      <c r="H27" s="4" t="s">
        <v>33</v>
      </c>
      <c r="I27" s="4" t="s">
        <v>43</v>
      </c>
      <c r="J27" s="4" t="s">
        <v>33</v>
      </c>
      <c r="K27" s="4" t="s">
        <v>39</v>
      </c>
      <c r="L27" s="4" t="s">
        <v>49</v>
      </c>
      <c r="M27" s="4" t="s">
        <v>43</v>
      </c>
      <c r="N27" s="4" t="s">
        <v>45</v>
      </c>
      <c r="O27" s="4" t="s">
        <v>49</v>
      </c>
      <c r="P27" s="4" t="s">
        <v>53</v>
      </c>
      <c r="Q27" s="4" t="s">
        <v>46</v>
      </c>
      <c r="R27" s="4" t="s">
        <v>33</v>
      </c>
      <c r="S27" s="4" t="s">
        <v>48</v>
      </c>
      <c r="T27" s="4" t="s">
        <v>49</v>
      </c>
      <c r="U27" s="4" t="s">
        <v>39</v>
      </c>
      <c r="V27" s="4" t="s">
        <v>46</v>
      </c>
      <c r="W27" s="4" t="s">
        <v>46</v>
      </c>
      <c r="X27" s="4" t="s">
        <v>45</v>
      </c>
      <c r="Y27" s="4" t="s">
        <v>54</v>
      </c>
      <c r="Z27" s="7" t="s">
        <v>58</v>
      </c>
    </row>
    <row r="28" spans="1:33" x14ac:dyDescent="0.3">
      <c r="A28" s="11" t="str">
        <f t="shared" ref="A28:A44" si="0">A5</f>
        <v>Emma Laukkarinen</v>
      </c>
      <c r="B28" s="12">
        <f t="shared" ref="B28:B44" si="1">IFERROR(VLOOKUP(B5,$AA$3:$AG$10,4,FALSE),0)</f>
        <v>3</v>
      </c>
      <c r="C28" s="12">
        <f t="shared" ref="C28:C44" si="2">IFERROR(VLOOKUP(C5,$AA$3:$AG$10,2,FALSE),0)</f>
        <v>0</v>
      </c>
      <c r="D28" s="12">
        <f t="shared" ref="D28:D44" si="3">IFERROR(VLOOKUP(D5,$AA$3:$AG$10,3,FALSE),0)</f>
        <v>0</v>
      </c>
      <c r="E28" s="12">
        <f t="shared" ref="E28:E44" si="4">IFERROR(VLOOKUP(E5,$AA$14:$AG$21,4,FALSE),0)</f>
        <v>0</v>
      </c>
      <c r="F28" s="12">
        <f t="shared" ref="F28:F44" si="5">IFERROR(VLOOKUP(F5,$AA$14:$AG$21,5,FALSE),0)</f>
        <v>0</v>
      </c>
      <c r="G28" s="12">
        <f t="shared" ref="G28:G44" si="6">IFERROR(VLOOKUP(G5,$AA$3:$AG$10,3,FALSE),0)</f>
        <v>2.5</v>
      </c>
      <c r="H28" s="12">
        <f t="shared" ref="H28:H44" si="7">IFERROR(VLOOKUP(H5,$AA$14:$AG$21,4,FALSE),0)</f>
        <v>0</v>
      </c>
      <c r="I28" s="12">
        <f t="shared" ref="I28:I44" si="8">IFERROR(VLOOKUP(I5,$AA$3:$AG$10,2,FALSE),0)</f>
        <v>0</v>
      </c>
      <c r="J28" s="12">
        <f t="shared" ref="J28:J44" si="9">IFERROR(VLOOKUP(J5,$AA$3:$AG$10,4,FALSE),0)</f>
        <v>2.5</v>
      </c>
      <c r="K28" s="12">
        <f t="shared" ref="K28:K44" si="10">IFERROR(VLOOKUP(K5,$AA$3:$AG$10,2,FALSE),0)</f>
        <v>0</v>
      </c>
      <c r="L28" s="12">
        <f t="shared" ref="L28:L44" si="11">IFERROR(VLOOKUP(L5,$AA$3:$AG$10,6,FALSE),0)</f>
        <v>0</v>
      </c>
      <c r="M28" s="12">
        <f t="shared" ref="M28:M44" si="12">IFERROR(VLOOKUP(M5,$AA$3:$AG$10,2,FALSE),0)</f>
        <v>0</v>
      </c>
      <c r="N28" s="12">
        <f t="shared" ref="N28:N44" si="13">IFERROR(VLOOKUP(N5,$AA$3:$AG$10,4,FALSE),0)</f>
        <v>0</v>
      </c>
      <c r="O28" s="12">
        <f t="shared" ref="O28:O44" si="14">IFERROR(VLOOKUP(O5,$AA$14:$AG$21,6,FALSE),0)</f>
        <v>0</v>
      </c>
      <c r="P28" s="12">
        <f t="shared" ref="P28:P44" si="15">IFERROR(VLOOKUP(P5,$AA$14:$AG$21,7,FALSE),0)</f>
        <v>0</v>
      </c>
      <c r="Q28" s="12">
        <f t="shared" ref="Q28:Q44" si="16">IFERROR(VLOOKUP(Q5,$AA$3:$AG$10,3,FALSE),0)</f>
        <v>0</v>
      </c>
      <c r="R28" s="12">
        <f t="shared" ref="R28:R46" si="17">IFERROR(VLOOKUP(R5,$AA$14:$AG$21,4,FALSE),0)</f>
        <v>0</v>
      </c>
      <c r="S28" s="12">
        <f t="shared" ref="S28:S44" si="18">IFERROR(VLOOKUP(S5,$AA$14:$AG$21,5,FALSE),0)</f>
        <v>4.5</v>
      </c>
      <c r="T28" s="12">
        <f t="shared" ref="T28:T44" si="19">IFERROR(VLOOKUP(T5,$AA$14:$AG$21,6,FALSE),0)</f>
        <v>0</v>
      </c>
      <c r="U28" s="12">
        <f t="shared" ref="U28:U44" si="20">IFERROR(VLOOKUP(U5,$AA$3:$AG$10,2,FALSE),0)</f>
        <v>0</v>
      </c>
      <c r="V28" s="12">
        <f t="shared" ref="V28:W44" si="21">IFERROR(VLOOKUP(V5,$AA$3:$AG$10,3,FALSE),0)</f>
        <v>0</v>
      </c>
      <c r="W28" s="12">
        <f t="shared" si="21"/>
        <v>0</v>
      </c>
      <c r="X28" s="12">
        <f t="shared" ref="X28:X44" si="22">IFERROR(VLOOKUP(X5,$AA$3:$AG$10,4,FALSE),0)</f>
        <v>0</v>
      </c>
      <c r="Y28" s="12"/>
      <c r="Z28" s="14">
        <f t="shared" ref="Z28:Z45" si="23">SUM(B28:Y28)</f>
        <v>12.5</v>
      </c>
    </row>
    <row r="29" spans="1:33" x14ac:dyDescent="0.3">
      <c r="A29" s="6" t="str">
        <f t="shared" si="0"/>
        <v xml:space="preserve">Katja Niiranen </v>
      </c>
      <c r="B29">
        <f t="shared" si="1"/>
        <v>2.5</v>
      </c>
      <c r="C29">
        <f t="shared" si="2"/>
        <v>0</v>
      </c>
      <c r="D29">
        <f t="shared" si="3"/>
        <v>0</v>
      </c>
      <c r="E29">
        <f t="shared" si="4"/>
        <v>0</v>
      </c>
      <c r="F29">
        <f t="shared" si="5"/>
        <v>0</v>
      </c>
      <c r="G29">
        <f t="shared" si="6"/>
        <v>0</v>
      </c>
      <c r="H29">
        <f t="shared" si="7"/>
        <v>0</v>
      </c>
      <c r="I29">
        <f t="shared" si="8"/>
        <v>0</v>
      </c>
      <c r="J29">
        <f t="shared" si="9"/>
        <v>0</v>
      </c>
      <c r="K29">
        <f t="shared" si="10"/>
        <v>0</v>
      </c>
      <c r="L29">
        <f t="shared" si="11"/>
        <v>0</v>
      </c>
      <c r="M29">
        <f t="shared" si="12"/>
        <v>0</v>
      </c>
      <c r="N29">
        <f t="shared" si="13"/>
        <v>0</v>
      </c>
      <c r="O29">
        <f t="shared" si="14"/>
        <v>0</v>
      </c>
      <c r="P29">
        <f t="shared" si="15"/>
        <v>0</v>
      </c>
      <c r="Q29">
        <f t="shared" si="16"/>
        <v>0</v>
      </c>
      <c r="R29">
        <f t="shared" si="17"/>
        <v>0</v>
      </c>
      <c r="S29">
        <f t="shared" si="18"/>
        <v>0</v>
      </c>
      <c r="T29">
        <f t="shared" si="19"/>
        <v>0</v>
      </c>
      <c r="U29">
        <f t="shared" si="20"/>
        <v>0</v>
      </c>
      <c r="V29">
        <f t="shared" si="21"/>
        <v>0</v>
      </c>
      <c r="W29">
        <f t="shared" si="21"/>
        <v>0</v>
      </c>
      <c r="X29">
        <f t="shared" si="22"/>
        <v>3</v>
      </c>
      <c r="Y29">
        <v>3</v>
      </c>
      <c r="Z29" s="8">
        <f t="shared" si="23"/>
        <v>8.5</v>
      </c>
    </row>
    <row r="30" spans="1:33" x14ac:dyDescent="0.3">
      <c r="A30" s="11" t="str">
        <f t="shared" si="0"/>
        <v>Vilma Niiranen</v>
      </c>
      <c r="B30" s="12">
        <f t="shared" si="1"/>
        <v>2</v>
      </c>
      <c r="C30" s="12">
        <f t="shared" si="2"/>
        <v>0</v>
      </c>
      <c r="D30" s="12">
        <f t="shared" si="3"/>
        <v>0</v>
      </c>
      <c r="E30" s="12">
        <f t="shared" si="4"/>
        <v>4.5</v>
      </c>
      <c r="F30" s="12">
        <f t="shared" si="5"/>
        <v>5</v>
      </c>
      <c r="G30" s="12">
        <f t="shared" si="6"/>
        <v>0</v>
      </c>
      <c r="H30" s="12">
        <f t="shared" si="7"/>
        <v>4</v>
      </c>
      <c r="I30" s="12">
        <f t="shared" si="8"/>
        <v>0</v>
      </c>
      <c r="J30" s="12">
        <f t="shared" si="9"/>
        <v>2</v>
      </c>
      <c r="K30" s="12">
        <f t="shared" si="10"/>
        <v>0</v>
      </c>
      <c r="L30" s="12">
        <f t="shared" si="11"/>
        <v>0</v>
      </c>
      <c r="M30" s="12">
        <f t="shared" si="12"/>
        <v>1.5</v>
      </c>
      <c r="N30" s="12">
        <f t="shared" si="13"/>
        <v>0</v>
      </c>
      <c r="O30" s="12">
        <f t="shared" si="14"/>
        <v>0</v>
      </c>
      <c r="P30" s="12">
        <f t="shared" si="15"/>
        <v>0</v>
      </c>
      <c r="Q30" s="12">
        <f t="shared" si="16"/>
        <v>0</v>
      </c>
      <c r="R30" s="12">
        <f t="shared" si="17"/>
        <v>0</v>
      </c>
      <c r="S30" s="12">
        <f t="shared" si="18"/>
        <v>5</v>
      </c>
      <c r="T30" s="12">
        <f t="shared" si="19"/>
        <v>0</v>
      </c>
      <c r="U30" s="12">
        <f t="shared" si="20"/>
        <v>0</v>
      </c>
      <c r="V30" s="12">
        <f t="shared" si="21"/>
        <v>0</v>
      </c>
      <c r="W30" s="12">
        <f t="shared" si="21"/>
        <v>0</v>
      </c>
      <c r="X30" s="12">
        <f t="shared" si="22"/>
        <v>3</v>
      </c>
      <c r="Y30" s="12">
        <v>3</v>
      </c>
      <c r="Z30" s="14">
        <f t="shared" si="23"/>
        <v>30</v>
      </c>
    </row>
    <row r="31" spans="1:33" x14ac:dyDescent="0.3">
      <c r="A31" s="6" t="str">
        <f t="shared" si="0"/>
        <v>Koistinen Anu</v>
      </c>
      <c r="B31">
        <f t="shared" si="1"/>
        <v>0</v>
      </c>
      <c r="C31">
        <f t="shared" si="2"/>
        <v>2</v>
      </c>
      <c r="D31">
        <f t="shared" si="3"/>
        <v>0</v>
      </c>
      <c r="E31">
        <f t="shared" si="4"/>
        <v>0</v>
      </c>
      <c r="F31">
        <f t="shared" si="5"/>
        <v>0</v>
      </c>
      <c r="G31">
        <f t="shared" si="6"/>
        <v>0</v>
      </c>
      <c r="H31">
        <f t="shared" si="7"/>
        <v>0</v>
      </c>
      <c r="I31">
        <f t="shared" si="8"/>
        <v>0</v>
      </c>
      <c r="J31">
        <f t="shared" si="9"/>
        <v>0</v>
      </c>
      <c r="K31">
        <f t="shared" si="10"/>
        <v>0</v>
      </c>
      <c r="L31">
        <f t="shared" si="11"/>
        <v>0</v>
      </c>
      <c r="M31">
        <f t="shared" si="12"/>
        <v>0</v>
      </c>
      <c r="N31">
        <f t="shared" si="13"/>
        <v>0</v>
      </c>
      <c r="O31">
        <f t="shared" si="14"/>
        <v>0</v>
      </c>
      <c r="P31">
        <f t="shared" si="15"/>
        <v>0</v>
      </c>
      <c r="Q31">
        <f t="shared" si="16"/>
        <v>0</v>
      </c>
      <c r="R31">
        <f t="shared" si="17"/>
        <v>0</v>
      </c>
      <c r="S31">
        <f t="shared" si="18"/>
        <v>0</v>
      </c>
      <c r="T31">
        <f t="shared" si="19"/>
        <v>0</v>
      </c>
      <c r="U31">
        <f t="shared" si="20"/>
        <v>0</v>
      </c>
      <c r="V31">
        <f t="shared" si="21"/>
        <v>0</v>
      </c>
      <c r="W31">
        <f t="shared" si="21"/>
        <v>0</v>
      </c>
      <c r="X31">
        <f t="shared" si="22"/>
        <v>0</v>
      </c>
      <c r="Z31" s="8">
        <f t="shared" si="23"/>
        <v>2</v>
      </c>
    </row>
    <row r="32" spans="1:33" x14ac:dyDescent="0.3">
      <c r="A32" s="6" t="str">
        <f t="shared" si="0"/>
        <v>Paintola Maaria</v>
      </c>
      <c r="B32">
        <f t="shared" si="1"/>
        <v>0</v>
      </c>
      <c r="C32">
        <f t="shared" si="2"/>
        <v>1.5</v>
      </c>
      <c r="D32">
        <f t="shared" si="3"/>
        <v>0</v>
      </c>
      <c r="E32">
        <f t="shared" si="4"/>
        <v>0</v>
      </c>
      <c r="F32">
        <f t="shared" si="5"/>
        <v>0</v>
      </c>
      <c r="G32">
        <f t="shared" si="6"/>
        <v>0</v>
      </c>
      <c r="H32">
        <f t="shared" si="7"/>
        <v>0</v>
      </c>
      <c r="I32">
        <f t="shared" si="8"/>
        <v>1</v>
      </c>
      <c r="J32">
        <f t="shared" si="9"/>
        <v>0</v>
      </c>
      <c r="K32">
        <f t="shared" si="10"/>
        <v>0</v>
      </c>
      <c r="L32">
        <f t="shared" si="11"/>
        <v>0</v>
      </c>
      <c r="M32">
        <f t="shared" si="12"/>
        <v>0.5</v>
      </c>
      <c r="N32">
        <f t="shared" si="13"/>
        <v>0</v>
      </c>
      <c r="O32">
        <f t="shared" si="14"/>
        <v>0</v>
      </c>
      <c r="P32">
        <f t="shared" si="15"/>
        <v>0</v>
      </c>
      <c r="Q32">
        <f t="shared" si="16"/>
        <v>0</v>
      </c>
      <c r="R32">
        <f t="shared" si="17"/>
        <v>0</v>
      </c>
      <c r="S32">
        <f t="shared" si="18"/>
        <v>0</v>
      </c>
      <c r="T32">
        <f t="shared" si="19"/>
        <v>0</v>
      </c>
      <c r="U32">
        <f t="shared" si="20"/>
        <v>0</v>
      </c>
      <c r="V32">
        <f t="shared" si="21"/>
        <v>0</v>
      </c>
      <c r="W32">
        <f t="shared" si="21"/>
        <v>0</v>
      </c>
      <c r="X32">
        <f t="shared" si="22"/>
        <v>0</v>
      </c>
      <c r="Z32" s="8">
        <f t="shared" si="23"/>
        <v>3</v>
      </c>
    </row>
    <row r="33" spans="1:26" x14ac:dyDescent="0.3">
      <c r="A33" s="6" t="str">
        <f t="shared" si="0"/>
        <v>Virtanen Hanna</v>
      </c>
      <c r="B33">
        <f t="shared" si="1"/>
        <v>0</v>
      </c>
      <c r="C33">
        <f t="shared" si="2"/>
        <v>1</v>
      </c>
      <c r="D33">
        <f t="shared" si="3"/>
        <v>0</v>
      </c>
      <c r="E33">
        <f t="shared" si="4"/>
        <v>0</v>
      </c>
      <c r="F33">
        <f t="shared" si="5"/>
        <v>0</v>
      </c>
      <c r="G33">
        <f t="shared" si="6"/>
        <v>0</v>
      </c>
      <c r="H33">
        <f t="shared" si="7"/>
        <v>0</v>
      </c>
      <c r="I33">
        <f t="shared" si="8"/>
        <v>0</v>
      </c>
      <c r="J33">
        <f t="shared" si="9"/>
        <v>0</v>
      </c>
      <c r="K33">
        <f t="shared" si="10"/>
        <v>0</v>
      </c>
      <c r="L33">
        <f t="shared" si="11"/>
        <v>0</v>
      </c>
      <c r="M33">
        <f t="shared" si="12"/>
        <v>0</v>
      </c>
      <c r="N33">
        <f t="shared" si="13"/>
        <v>0</v>
      </c>
      <c r="O33">
        <f t="shared" si="14"/>
        <v>0</v>
      </c>
      <c r="P33">
        <f t="shared" si="15"/>
        <v>0</v>
      </c>
      <c r="Q33">
        <f t="shared" si="16"/>
        <v>0</v>
      </c>
      <c r="R33">
        <f t="shared" si="17"/>
        <v>0</v>
      </c>
      <c r="S33">
        <f t="shared" si="18"/>
        <v>0</v>
      </c>
      <c r="T33">
        <f t="shared" si="19"/>
        <v>0</v>
      </c>
      <c r="U33">
        <f t="shared" si="20"/>
        <v>0</v>
      </c>
      <c r="V33">
        <f t="shared" si="21"/>
        <v>0</v>
      </c>
      <c r="W33">
        <f t="shared" si="21"/>
        <v>0</v>
      </c>
      <c r="X33">
        <f t="shared" si="22"/>
        <v>0</v>
      </c>
      <c r="Z33" s="8">
        <f t="shared" si="23"/>
        <v>1</v>
      </c>
    </row>
    <row r="34" spans="1:26" x14ac:dyDescent="0.3">
      <c r="A34" s="6" t="str">
        <f t="shared" si="0"/>
        <v>Wilma Ilmonen</v>
      </c>
      <c r="B34">
        <f t="shared" si="1"/>
        <v>0</v>
      </c>
      <c r="C34">
        <f t="shared" si="2"/>
        <v>0.5</v>
      </c>
      <c r="D34">
        <f t="shared" si="3"/>
        <v>0</v>
      </c>
      <c r="E34">
        <f t="shared" si="4"/>
        <v>0</v>
      </c>
      <c r="F34">
        <f t="shared" si="5"/>
        <v>0</v>
      </c>
      <c r="G34">
        <f t="shared" si="6"/>
        <v>0</v>
      </c>
      <c r="H34">
        <f t="shared" si="7"/>
        <v>0</v>
      </c>
      <c r="I34">
        <f t="shared" si="8"/>
        <v>0</v>
      </c>
      <c r="J34">
        <f t="shared" si="9"/>
        <v>1.5</v>
      </c>
      <c r="K34">
        <f t="shared" si="10"/>
        <v>0</v>
      </c>
      <c r="L34">
        <f t="shared" si="11"/>
        <v>0</v>
      </c>
      <c r="M34">
        <f t="shared" si="12"/>
        <v>0</v>
      </c>
      <c r="N34">
        <f t="shared" si="13"/>
        <v>0</v>
      </c>
      <c r="O34">
        <f t="shared" si="14"/>
        <v>0</v>
      </c>
      <c r="P34">
        <f t="shared" si="15"/>
        <v>0</v>
      </c>
      <c r="Q34">
        <f t="shared" si="16"/>
        <v>1.5</v>
      </c>
      <c r="R34">
        <f t="shared" si="17"/>
        <v>0</v>
      </c>
      <c r="S34">
        <f t="shared" si="18"/>
        <v>0</v>
      </c>
      <c r="T34">
        <f t="shared" si="19"/>
        <v>0</v>
      </c>
      <c r="U34">
        <f t="shared" si="20"/>
        <v>0</v>
      </c>
      <c r="V34">
        <f t="shared" si="21"/>
        <v>0</v>
      </c>
      <c r="W34">
        <f t="shared" si="21"/>
        <v>0</v>
      </c>
      <c r="X34">
        <f t="shared" si="22"/>
        <v>0</v>
      </c>
      <c r="Y34">
        <v>1</v>
      </c>
      <c r="Z34" s="8">
        <f t="shared" si="23"/>
        <v>4.5</v>
      </c>
    </row>
    <row r="35" spans="1:26" x14ac:dyDescent="0.3">
      <c r="A35" s="6" t="str">
        <f t="shared" si="0"/>
        <v xml:space="preserve">Vehviläinen Ronja </v>
      </c>
      <c r="B35">
        <f t="shared" si="1"/>
        <v>0</v>
      </c>
      <c r="C35">
        <f t="shared" si="2"/>
        <v>0</v>
      </c>
      <c r="D35">
        <f t="shared" si="3"/>
        <v>0</v>
      </c>
      <c r="E35">
        <f t="shared" si="4"/>
        <v>0</v>
      </c>
      <c r="F35">
        <f t="shared" si="5"/>
        <v>0</v>
      </c>
      <c r="G35">
        <f t="shared" si="6"/>
        <v>0</v>
      </c>
      <c r="H35">
        <f t="shared" si="7"/>
        <v>0</v>
      </c>
      <c r="I35">
        <f t="shared" si="8"/>
        <v>0</v>
      </c>
      <c r="J35">
        <f t="shared" si="9"/>
        <v>3</v>
      </c>
      <c r="K35">
        <f t="shared" si="10"/>
        <v>0</v>
      </c>
      <c r="L35">
        <f t="shared" si="11"/>
        <v>0</v>
      </c>
      <c r="M35">
        <f t="shared" si="12"/>
        <v>0</v>
      </c>
      <c r="N35">
        <f t="shared" si="13"/>
        <v>3</v>
      </c>
      <c r="O35">
        <f t="shared" si="14"/>
        <v>0</v>
      </c>
      <c r="P35">
        <f t="shared" si="15"/>
        <v>0</v>
      </c>
      <c r="Q35">
        <f t="shared" si="16"/>
        <v>0</v>
      </c>
      <c r="R35">
        <f t="shared" si="17"/>
        <v>5</v>
      </c>
      <c r="S35">
        <f t="shared" si="18"/>
        <v>0</v>
      </c>
      <c r="T35">
        <f t="shared" si="19"/>
        <v>0</v>
      </c>
      <c r="U35">
        <f t="shared" si="20"/>
        <v>0</v>
      </c>
      <c r="V35">
        <f t="shared" si="21"/>
        <v>0</v>
      </c>
      <c r="W35">
        <f t="shared" si="21"/>
        <v>0</v>
      </c>
      <c r="X35">
        <f t="shared" si="22"/>
        <v>0</v>
      </c>
      <c r="Y35">
        <v>1</v>
      </c>
      <c r="Z35" s="8">
        <f>SUM(B35:Y35)</f>
        <v>12</v>
      </c>
    </row>
    <row r="36" spans="1:26" x14ac:dyDescent="0.3">
      <c r="A36" s="11" t="str">
        <f t="shared" si="0"/>
        <v>Ilona Vanhanen</v>
      </c>
      <c r="B36" s="12">
        <f t="shared" si="1"/>
        <v>0</v>
      </c>
      <c r="C36" s="12">
        <f t="shared" si="2"/>
        <v>0</v>
      </c>
      <c r="D36" s="12">
        <f t="shared" si="3"/>
        <v>0</v>
      </c>
      <c r="E36" s="12">
        <f t="shared" si="4"/>
        <v>0</v>
      </c>
      <c r="F36" s="12">
        <f t="shared" si="5"/>
        <v>0</v>
      </c>
      <c r="G36" s="12">
        <f t="shared" si="6"/>
        <v>0</v>
      </c>
      <c r="H36" s="12">
        <f t="shared" si="7"/>
        <v>0</v>
      </c>
      <c r="I36" s="12">
        <f t="shared" si="8"/>
        <v>2</v>
      </c>
      <c r="J36" s="12">
        <f t="shared" si="9"/>
        <v>0</v>
      </c>
      <c r="K36" s="12">
        <f t="shared" si="10"/>
        <v>0</v>
      </c>
      <c r="L36" s="12">
        <f t="shared" si="11"/>
        <v>0</v>
      </c>
      <c r="M36" s="12">
        <f t="shared" si="12"/>
        <v>2</v>
      </c>
      <c r="N36" s="12">
        <f t="shared" si="13"/>
        <v>0</v>
      </c>
      <c r="O36" s="12">
        <f t="shared" si="14"/>
        <v>0</v>
      </c>
      <c r="P36" s="12">
        <f t="shared" si="15"/>
        <v>0</v>
      </c>
      <c r="Q36" s="12">
        <f t="shared" si="16"/>
        <v>2.5</v>
      </c>
      <c r="R36" s="12">
        <f t="shared" si="17"/>
        <v>0</v>
      </c>
      <c r="S36" s="12">
        <f t="shared" si="18"/>
        <v>0</v>
      </c>
      <c r="T36" s="12">
        <f t="shared" si="19"/>
        <v>0</v>
      </c>
      <c r="U36" s="12">
        <f t="shared" si="20"/>
        <v>0</v>
      </c>
      <c r="V36" s="12">
        <f t="shared" si="21"/>
        <v>0</v>
      </c>
      <c r="W36" s="12">
        <f t="shared" si="21"/>
        <v>3</v>
      </c>
      <c r="X36" s="12">
        <f t="shared" si="22"/>
        <v>0</v>
      </c>
      <c r="Y36" s="12">
        <v>3</v>
      </c>
      <c r="Z36" s="14">
        <f t="shared" si="23"/>
        <v>12.5</v>
      </c>
    </row>
    <row r="37" spans="1:26" x14ac:dyDescent="0.3">
      <c r="A37" s="6" t="str">
        <f t="shared" si="0"/>
        <v>Mirja Tuomainen</v>
      </c>
      <c r="B37">
        <f t="shared" si="1"/>
        <v>0</v>
      </c>
      <c r="C37">
        <f t="shared" si="2"/>
        <v>0</v>
      </c>
      <c r="D37">
        <f t="shared" si="3"/>
        <v>0</v>
      </c>
      <c r="E37">
        <f t="shared" si="4"/>
        <v>0</v>
      </c>
      <c r="F37">
        <f t="shared" si="5"/>
        <v>0</v>
      </c>
      <c r="G37">
        <f t="shared" si="6"/>
        <v>0</v>
      </c>
      <c r="H37">
        <f t="shared" si="7"/>
        <v>0</v>
      </c>
      <c r="I37">
        <f t="shared" si="8"/>
        <v>1.5</v>
      </c>
      <c r="J37">
        <f t="shared" si="9"/>
        <v>0</v>
      </c>
      <c r="K37">
        <f t="shared" si="10"/>
        <v>0</v>
      </c>
      <c r="L37">
        <f t="shared" si="11"/>
        <v>0</v>
      </c>
      <c r="M37">
        <f t="shared" si="12"/>
        <v>1</v>
      </c>
      <c r="N37">
        <f t="shared" si="13"/>
        <v>0</v>
      </c>
      <c r="O37">
        <f t="shared" si="14"/>
        <v>0</v>
      </c>
      <c r="P37">
        <f t="shared" si="15"/>
        <v>0</v>
      </c>
      <c r="Q37">
        <f t="shared" si="16"/>
        <v>0</v>
      </c>
      <c r="R37">
        <f t="shared" si="17"/>
        <v>0</v>
      </c>
      <c r="S37">
        <f t="shared" si="18"/>
        <v>0</v>
      </c>
      <c r="T37">
        <f t="shared" si="19"/>
        <v>0</v>
      </c>
      <c r="U37">
        <f t="shared" si="20"/>
        <v>0</v>
      </c>
      <c r="V37">
        <f t="shared" si="21"/>
        <v>0</v>
      </c>
      <c r="W37">
        <f t="shared" si="21"/>
        <v>2.5</v>
      </c>
      <c r="X37">
        <f t="shared" si="22"/>
        <v>0</v>
      </c>
      <c r="Y37">
        <v>2</v>
      </c>
      <c r="Z37" s="8">
        <f t="shared" si="23"/>
        <v>7</v>
      </c>
    </row>
    <row r="38" spans="1:26" x14ac:dyDescent="0.3">
      <c r="A38" s="6" t="str">
        <f t="shared" si="0"/>
        <v>Venla Tepsa</v>
      </c>
      <c r="B38">
        <f t="shared" si="1"/>
        <v>0</v>
      </c>
      <c r="C38">
        <f t="shared" si="2"/>
        <v>0</v>
      </c>
      <c r="D38">
        <f t="shared" si="3"/>
        <v>0</v>
      </c>
      <c r="E38">
        <f t="shared" si="4"/>
        <v>0</v>
      </c>
      <c r="F38">
        <f t="shared" si="5"/>
        <v>0</v>
      </c>
      <c r="G38">
        <f t="shared" si="6"/>
        <v>0</v>
      </c>
      <c r="H38">
        <f t="shared" si="7"/>
        <v>0</v>
      </c>
      <c r="I38">
        <f t="shared" si="8"/>
        <v>0</v>
      </c>
      <c r="J38">
        <f t="shared" si="9"/>
        <v>0</v>
      </c>
      <c r="K38">
        <f t="shared" si="10"/>
        <v>0</v>
      </c>
      <c r="L38">
        <f t="shared" si="11"/>
        <v>0</v>
      </c>
      <c r="M38">
        <f t="shared" si="12"/>
        <v>0.5</v>
      </c>
      <c r="N38">
        <f t="shared" si="13"/>
        <v>0</v>
      </c>
      <c r="O38">
        <f t="shared" si="14"/>
        <v>0</v>
      </c>
      <c r="P38">
        <f t="shared" si="15"/>
        <v>0</v>
      </c>
      <c r="Q38">
        <f t="shared" si="16"/>
        <v>0</v>
      </c>
      <c r="R38">
        <f t="shared" si="17"/>
        <v>0</v>
      </c>
      <c r="S38">
        <f t="shared" si="18"/>
        <v>0</v>
      </c>
      <c r="T38">
        <f t="shared" si="19"/>
        <v>0</v>
      </c>
      <c r="U38">
        <f t="shared" si="20"/>
        <v>0</v>
      </c>
      <c r="V38">
        <f t="shared" si="21"/>
        <v>0</v>
      </c>
      <c r="W38">
        <f t="shared" si="21"/>
        <v>0</v>
      </c>
      <c r="X38">
        <f t="shared" si="22"/>
        <v>0</v>
      </c>
      <c r="Z38" s="8">
        <f t="shared" si="23"/>
        <v>0.5</v>
      </c>
    </row>
    <row r="39" spans="1:26" x14ac:dyDescent="0.3">
      <c r="A39" s="6" t="str">
        <f t="shared" si="0"/>
        <v>Anniina Teittinen</v>
      </c>
      <c r="B39">
        <f t="shared" si="1"/>
        <v>0</v>
      </c>
      <c r="C39">
        <f t="shared" si="2"/>
        <v>0</v>
      </c>
      <c r="D39">
        <f t="shared" si="3"/>
        <v>0</v>
      </c>
      <c r="E39">
        <f t="shared" si="4"/>
        <v>3.5</v>
      </c>
      <c r="F39">
        <f t="shared" si="5"/>
        <v>0</v>
      </c>
      <c r="G39">
        <f t="shared" si="6"/>
        <v>3</v>
      </c>
      <c r="H39">
        <f t="shared" si="7"/>
        <v>0</v>
      </c>
      <c r="I39">
        <f t="shared" si="8"/>
        <v>0</v>
      </c>
      <c r="J39">
        <f t="shared" si="9"/>
        <v>0</v>
      </c>
      <c r="K39">
        <f t="shared" si="10"/>
        <v>0</v>
      </c>
      <c r="L39">
        <f t="shared" si="11"/>
        <v>0</v>
      </c>
      <c r="M39">
        <f t="shared" si="12"/>
        <v>0</v>
      </c>
      <c r="N39">
        <f t="shared" si="13"/>
        <v>2.5</v>
      </c>
      <c r="O39">
        <f t="shared" si="14"/>
        <v>0</v>
      </c>
      <c r="P39">
        <f t="shared" si="15"/>
        <v>0</v>
      </c>
      <c r="Q39">
        <f t="shared" si="16"/>
        <v>0</v>
      </c>
      <c r="R39">
        <f t="shared" si="17"/>
        <v>0</v>
      </c>
      <c r="S39">
        <f t="shared" si="18"/>
        <v>0</v>
      </c>
      <c r="T39">
        <f t="shared" si="19"/>
        <v>0</v>
      </c>
      <c r="U39">
        <f t="shared" si="20"/>
        <v>0</v>
      </c>
      <c r="V39">
        <f t="shared" si="21"/>
        <v>0</v>
      </c>
      <c r="W39">
        <f t="shared" si="21"/>
        <v>0</v>
      </c>
      <c r="X39">
        <f t="shared" si="22"/>
        <v>0</v>
      </c>
      <c r="Z39" s="8">
        <f t="shared" si="23"/>
        <v>9</v>
      </c>
    </row>
    <row r="40" spans="1:26" x14ac:dyDescent="0.3">
      <c r="A40" s="6" t="str">
        <f t="shared" si="0"/>
        <v>Katja Pietiläinen</v>
      </c>
      <c r="B40">
        <f t="shared" si="1"/>
        <v>0</v>
      </c>
      <c r="C40">
        <f t="shared" si="2"/>
        <v>0</v>
      </c>
      <c r="D40">
        <f t="shared" si="3"/>
        <v>0</v>
      </c>
      <c r="E40">
        <f t="shared" si="4"/>
        <v>0</v>
      </c>
      <c r="F40">
        <f t="shared" si="5"/>
        <v>0</v>
      </c>
      <c r="G40">
        <f t="shared" si="6"/>
        <v>0</v>
      </c>
      <c r="H40">
        <f t="shared" si="7"/>
        <v>0</v>
      </c>
      <c r="I40">
        <f t="shared" si="8"/>
        <v>0</v>
      </c>
      <c r="J40">
        <f t="shared" si="9"/>
        <v>0</v>
      </c>
      <c r="K40">
        <f t="shared" si="10"/>
        <v>0</v>
      </c>
      <c r="L40">
        <f t="shared" si="11"/>
        <v>0</v>
      </c>
      <c r="M40">
        <f t="shared" si="12"/>
        <v>0</v>
      </c>
      <c r="N40">
        <f t="shared" si="13"/>
        <v>0</v>
      </c>
      <c r="O40">
        <f t="shared" si="14"/>
        <v>0</v>
      </c>
      <c r="P40">
        <f t="shared" si="15"/>
        <v>0</v>
      </c>
      <c r="Q40">
        <f t="shared" si="16"/>
        <v>1.5</v>
      </c>
      <c r="R40">
        <f t="shared" si="17"/>
        <v>0</v>
      </c>
      <c r="S40">
        <f t="shared" si="18"/>
        <v>0</v>
      </c>
      <c r="T40">
        <f t="shared" si="19"/>
        <v>0</v>
      </c>
      <c r="U40">
        <f t="shared" si="20"/>
        <v>0</v>
      </c>
      <c r="V40">
        <f t="shared" si="21"/>
        <v>0</v>
      </c>
      <c r="W40">
        <f t="shared" si="21"/>
        <v>0</v>
      </c>
      <c r="X40">
        <f t="shared" si="22"/>
        <v>0</v>
      </c>
      <c r="Z40" s="8">
        <f t="shared" si="23"/>
        <v>1.5</v>
      </c>
    </row>
    <row r="41" spans="1:26" x14ac:dyDescent="0.3">
      <c r="A41" s="6" t="str">
        <f t="shared" si="0"/>
        <v>Elviira Vartiainen</v>
      </c>
      <c r="B41">
        <f t="shared" si="1"/>
        <v>0</v>
      </c>
      <c r="C41">
        <f t="shared" si="2"/>
        <v>0</v>
      </c>
      <c r="D41">
        <f t="shared" si="3"/>
        <v>3</v>
      </c>
      <c r="E41">
        <f t="shared" si="4"/>
        <v>5</v>
      </c>
      <c r="F41">
        <f t="shared" si="5"/>
        <v>0</v>
      </c>
      <c r="G41">
        <f t="shared" si="6"/>
        <v>0</v>
      </c>
      <c r="H41">
        <f t="shared" si="7"/>
        <v>0</v>
      </c>
      <c r="I41">
        <f t="shared" si="8"/>
        <v>0</v>
      </c>
      <c r="J41">
        <f t="shared" si="9"/>
        <v>0</v>
      </c>
      <c r="K41">
        <f t="shared" si="10"/>
        <v>0</v>
      </c>
      <c r="L41">
        <f t="shared" si="11"/>
        <v>0</v>
      </c>
      <c r="M41">
        <f t="shared" si="12"/>
        <v>0</v>
      </c>
      <c r="N41">
        <f t="shared" si="13"/>
        <v>0</v>
      </c>
      <c r="O41">
        <f t="shared" si="14"/>
        <v>0</v>
      </c>
      <c r="P41">
        <f t="shared" si="15"/>
        <v>0</v>
      </c>
      <c r="Q41">
        <f t="shared" si="16"/>
        <v>0</v>
      </c>
      <c r="R41">
        <f t="shared" si="17"/>
        <v>3.5</v>
      </c>
      <c r="S41">
        <f t="shared" si="18"/>
        <v>0</v>
      </c>
      <c r="T41">
        <f t="shared" si="19"/>
        <v>0</v>
      </c>
      <c r="U41">
        <f t="shared" si="20"/>
        <v>0</v>
      </c>
      <c r="V41">
        <f t="shared" si="21"/>
        <v>0</v>
      </c>
      <c r="W41">
        <f t="shared" si="21"/>
        <v>0</v>
      </c>
      <c r="X41">
        <f t="shared" si="22"/>
        <v>0</v>
      </c>
      <c r="Z41" s="8">
        <f t="shared" si="23"/>
        <v>11.5</v>
      </c>
    </row>
    <row r="42" spans="1:26" x14ac:dyDescent="0.3">
      <c r="A42" s="6" t="str">
        <f t="shared" si="0"/>
        <v>Miila Pulkkinen</v>
      </c>
      <c r="B42">
        <f t="shared" si="1"/>
        <v>0</v>
      </c>
      <c r="C42">
        <f t="shared" si="2"/>
        <v>0</v>
      </c>
      <c r="D42">
        <f t="shared" si="3"/>
        <v>0</v>
      </c>
      <c r="E42">
        <f t="shared" si="4"/>
        <v>4</v>
      </c>
      <c r="F42">
        <f t="shared" si="5"/>
        <v>0</v>
      </c>
      <c r="G42">
        <f t="shared" si="6"/>
        <v>0</v>
      </c>
      <c r="H42">
        <f t="shared" si="7"/>
        <v>0</v>
      </c>
      <c r="I42">
        <f t="shared" si="8"/>
        <v>0</v>
      </c>
      <c r="J42">
        <f t="shared" si="9"/>
        <v>0</v>
      </c>
      <c r="K42">
        <f t="shared" si="10"/>
        <v>0</v>
      </c>
      <c r="L42">
        <f t="shared" si="11"/>
        <v>0</v>
      </c>
      <c r="M42">
        <f t="shared" si="12"/>
        <v>0</v>
      </c>
      <c r="N42">
        <f t="shared" si="13"/>
        <v>0</v>
      </c>
      <c r="O42">
        <f t="shared" si="14"/>
        <v>0</v>
      </c>
      <c r="P42">
        <f t="shared" si="15"/>
        <v>0</v>
      </c>
      <c r="Q42">
        <f t="shared" si="16"/>
        <v>0</v>
      </c>
      <c r="R42">
        <f t="shared" si="17"/>
        <v>3.5</v>
      </c>
      <c r="S42">
        <f t="shared" si="18"/>
        <v>0</v>
      </c>
      <c r="T42">
        <f t="shared" si="19"/>
        <v>0</v>
      </c>
      <c r="U42">
        <f t="shared" si="20"/>
        <v>0</v>
      </c>
      <c r="V42">
        <f t="shared" si="21"/>
        <v>0</v>
      </c>
      <c r="W42">
        <f t="shared" si="21"/>
        <v>0</v>
      </c>
      <c r="X42">
        <f t="shared" si="22"/>
        <v>0</v>
      </c>
      <c r="Z42" s="8">
        <f t="shared" si="23"/>
        <v>7.5</v>
      </c>
    </row>
    <row r="43" spans="1:26" x14ac:dyDescent="0.3">
      <c r="A43" s="11" t="str">
        <f t="shared" si="0"/>
        <v>Elina Thil</v>
      </c>
      <c r="B43" s="12">
        <f t="shared" si="1"/>
        <v>0</v>
      </c>
      <c r="C43" s="12">
        <f t="shared" si="2"/>
        <v>0</v>
      </c>
      <c r="D43" s="12">
        <f t="shared" si="3"/>
        <v>0</v>
      </c>
      <c r="E43" s="12">
        <f t="shared" si="4"/>
        <v>0</v>
      </c>
      <c r="F43" s="12">
        <f t="shared" si="5"/>
        <v>0</v>
      </c>
      <c r="G43" s="12">
        <f t="shared" si="6"/>
        <v>0</v>
      </c>
      <c r="H43" s="12">
        <f t="shared" si="7"/>
        <v>0</v>
      </c>
      <c r="I43" s="12">
        <f t="shared" si="8"/>
        <v>0</v>
      </c>
      <c r="J43" s="12">
        <f t="shared" si="9"/>
        <v>0</v>
      </c>
      <c r="K43" s="12">
        <f t="shared" si="10"/>
        <v>0</v>
      </c>
      <c r="L43" s="12">
        <f t="shared" si="11"/>
        <v>5</v>
      </c>
      <c r="M43" s="12">
        <f t="shared" si="12"/>
        <v>0</v>
      </c>
      <c r="N43" s="12">
        <f t="shared" si="13"/>
        <v>0</v>
      </c>
      <c r="O43" s="12">
        <f t="shared" si="14"/>
        <v>7</v>
      </c>
      <c r="P43" s="12">
        <f t="shared" si="15"/>
        <v>7.5</v>
      </c>
      <c r="Q43" s="12">
        <f t="shared" si="16"/>
        <v>0</v>
      </c>
      <c r="R43" s="12">
        <f t="shared" si="17"/>
        <v>0</v>
      </c>
      <c r="S43" s="12">
        <f t="shared" si="18"/>
        <v>0</v>
      </c>
      <c r="T43" s="12">
        <f t="shared" si="19"/>
        <v>7</v>
      </c>
      <c r="U43" s="12">
        <f t="shared" si="20"/>
        <v>0</v>
      </c>
      <c r="V43" s="12">
        <f t="shared" si="21"/>
        <v>0</v>
      </c>
      <c r="W43" s="12">
        <f t="shared" si="21"/>
        <v>0</v>
      </c>
      <c r="X43" s="12">
        <f t="shared" si="22"/>
        <v>0</v>
      </c>
      <c r="Y43" s="12"/>
      <c r="Z43" s="14">
        <f t="shared" si="23"/>
        <v>26.5</v>
      </c>
    </row>
    <row r="44" spans="1:26" x14ac:dyDescent="0.3">
      <c r="A44" s="6" t="str">
        <f t="shared" si="0"/>
        <v>Laura Jylhä</v>
      </c>
      <c r="B44">
        <f t="shared" si="1"/>
        <v>0</v>
      </c>
      <c r="C44">
        <f t="shared" si="2"/>
        <v>0</v>
      </c>
      <c r="D44">
        <f t="shared" si="3"/>
        <v>0</v>
      </c>
      <c r="E44">
        <f t="shared" si="4"/>
        <v>0</v>
      </c>
      <c r="F44">
        <f t="shared" si="5"/>
        <v>0</v>
      </c>
      <c r="G44">
        <f t="shared" si="6"/>
        <v>2</v>
      </c>
      <c r="H44">
        <f t="shared" si="7"/>
        <v>0</v>
      </c>
      <c r="I44">
        <f t="shared" si="8"/>
        <v>0</v>
      </c>
      <c r="J44">
        <f t="shared" si="9"/>
        <v>0</v>
      </c>
      <c r="K44">
        <f t="shared" si="10"/>
        <v>0</v>
      </c>
      <c r="L44">
        <f t="shared" si="11"/>
        <v>0</v>
      </c>
      <c r="M44">
        <f t="shared" si="12"/>
        <v>0</v>
      </c>
      <c r="N44">
        <f t="shared" si="13"/>
        <v>0</v>
      </c>
      <c r="O44">
        <f t="shared" si="14"/>
        <v>0</v>
      </c>
      <c r="P44">
        <f t="shared" si="15"/>
        <v>0</v>
      </c>
      <c r="Q44">
        <f t="shared" si="16"/>
        <v>0</v>
      </c>
      <c r="R44">
        <f t="shared" si="17"/>
        <v>0</v>
      </c>
      <c r="S44">
        <f t="shared" si="18"/>
        <v>0</v>
      </c>
      <c r="T44">
        <f t="shared" si="19"/>
        <v>0</v>
      </c>
      <c r="U44">
        <f t="shared" si="20"/>
        <v>0</v>
      </c>
      <c r="V44">
        <f t="shared" si="21"/>
        <v>0</v>
      </c>
      <c r="W44">
        <f t="shared" si="21"/>
        <v>0</v>
      </c>
      <c r="X44">
        <f t="shared" si="22"/>
        <v>0</v>
      </c>
      <c r="Z44" s="8">
        <f t="shared" si="23"/>
        <v>2</v>
      </c>
    </row>
    <row r="45" spans="1:26" x14ac:dyDescent="0.3">
      <c r="A45" s="6" t="str">
        <f t="shared" ref="A45:A46" si="24">A22</f>
        <v>Helmi Leväinen</v>
      </c>
      <c r="B45">
        <f t="shared" ref="B45:B46" si="25">IFERROR(VLOOKUP(B22,$AA$3:$AG$10,4,FALSE),0)</f>
        <v>0</v>
      </c>
      <c r="C45">
        <f t="shared" ref="C45:C46" si="26">IFERROR(VLOOKUP(C22,$AA$3:$AG$10,2,FALSE),0)</f>
        <v>0</v>
      </c>
      <c r="D45">
        <f t="shared" ref="D45:D46" si="27">IFERROR(VLOOKUP(D22,$AA$3:$AG$10,3,FALSE),0)</f>
        <v>0</v>
      </c>
      <c r="E45">
        <f t="shared" ref="E45:E46" si="28">IFERROR(VLOOKUP(E22,$AA$14:$AG$21,4,FALSE),0)</f>
        <v>0</v>
      </c>
      <c r="F45">
        <f t="shared" ref="F45:F46" si="29">IFERROR(VLOOKUP(F22,$AA$14:$AG$21,5,FALSE),0)</f>
        <v>0</v>
      </c>
      <c r="G45">
        <f t="shared" ref="G45:G46" si="30">IFERROR(VLOOKUP(G22,$AA$3:$AG$10,3,FALSE),0)</f>
        <v>0</v>
      </c>
      <c r="H45">
        <f t="shared" ref="H45:H46" si="31">IFERROR(VLOOKUP(H22,$AA$14:$AG$21,4,FALSE),0)</f>
        <v>0</v>
      </c>
      <c r="I45">
        <f t="shared" ref="I45:I46" si="32">IFERROR(VLOOKUP(I22,$AA$3:$AG$10,2,FALSE),0)</f>
        <v>0</v>
      </c>
      <c r="J45">
        <f t="shared" ref="J45:J46" si="33">IFERROR(VLOOKUP(J22,$AA$3:$AG$10,4,FALSE),0)</f>
        <v>0</v>
      </c>
      <c r="K45">
        <f t="shared" ref="K45:K46" si="34">IFERROR(VLOOKUP(K22,$AA$3:$AG$10,2,FALSE),0)</f>
        <v>2</v>
      </c>
      <c r="L45">
        <f t="shared" ref="L45:L46" si="35">IFERROR(VLOOKUP(L22,$AA$3:$AG$10,6,FALSE),0)</f>
        <v>0</v>
      </c>
      <c r="M45">
        <f t="shared" ref="M45:M46" si="36">IFERROR(VLOOKUP(M22,$AA$3:$AG$10,2,FALSE),0)</f>
        <v>0</v>
      </c>
      <c r="N45">
        <f t="shared" ref="N45:N46" si="37">IFERROR(VLOOKUP(N22,$AA$3:$AG$10,4,FALSE),0)</f>
        <v>0</v>
      </c>
      <c r="O45">
        <f t="shared" ref="O45:O46" si="38">IFERROR(VLOOKUP(O22,$AA$14:$AG$21,6,FALSE),0)</f>
        <v>0</v>
      </c>
      <c r="P45">
        <f t="shared" ref="P45:P46" si="39">IFERROR(VLOOKUP(P22,$AA$14:$AG$21,7,FALSE),0)</f>
        <v>0</v>
      </c>
      <c r="Q45">
        <f t="shared" ref="Q45:Q46" si="40">IFERROR(VLOOKUP(Q22,$AA$3:$AG$10,3,FALSE),0)</f>
        <v>0</v>
      </c>
      <c r="R45">
        <f t="shared" si="17"/>
        <v>0</v>
      </c>
      <c r="S45">
        <f t="shared" ref="S45:S46" si="41">IFERROR(VLOOKUP(S22,$AA$14:$AG$21,5,FALSE),0)</f>
        <v>0</v>
      </c>
      <c r="T45">
        <f t="shared" ref="T45:T46" si="42">IFERROR(VLOOKUP(T22,$AA$14:$AG$21,6,FALSE),0)</f>
        <v>0</v>
      </c>
      <c r="U45">
        <f t="shared" ref="U45:U46" si="43">IFERROR(VLOOKUP(U22,$AA$3:$AG$10,2,FALSE),0)</f>
        <v>2</v>
      </c>
      <c r="V45">
        <f t="shared" ref="V45:W46" si="44">IFERROR(VLOOKUP(V22,$AA$3:$AG$10,3,FALSE),0)</f>
        <v>2.5</v>
      </c>
      <c r="W45">
        <f t="shared" si="44"/>
        <v>0</v>
      </c>
      <c r="X45">
        <f t="shared" ref="X45:X46" si="45">IFERROR(VLOOKUP(X22,$AA$3:$AG$10,4,FALSE),0)</f>
        <v>0</v>
      </c>
      <c r="Z45" s="8">
        <f t="shared" si="23"/>
        <v>6.5</v>
      </c>
    </row>
    <row r="46" spans="1:26" x14ac:dyDescent="0.3">
      <c r="A46" s="6" t="str">
        <f t="shared" si="24"/>
        <v>Elias Vesa</v>
      </c>
      <c r="B46">
        <f t="shared" si="25"/>
        <v>0</v>
      </c>
      <c r="C46">
        <f t="shared" si="26"/>
        <v>0</v>
      </c>
      <c r="D46">
        <f t="shared" si="27"/>
        <v>0</v>
      </c>
      <c r="E46">
        <f t="shared" si="28"/>
        <v>0</v>
      </c>
      <c r="F46">
        <f t="shared" si="29"/>
        <v>0</v>
      </c>
      <c r="G46">
        <f t="shared" si="30"/>
        <v>0</v>
      </c>
      <c r="H46">
        <f t="shared" si="31"/>
        <v>0</v>
      </c>
      <c r="I46">
        <f t="shared" si="32"/>
        <v>0</v>
      </c>
      <c r="J46">
        <f t="shared" si="33"/>
        <v>0</v>
      </c>
      <c r="K46">
        <f t="shared" si="34"/>
        <v>0</v>
      </c>
      <c r="L46">
        <f t="shared" si="35"/>
        <v>0</v>
      </c>
      <c r="M46">
        <f t="shared" si="36"/>
        <v>0</v>
      </c>
      <c r="N46">
        <f t="shared" si="37"/>
        <v>0</v>
      </c>
      <c r="O46">
        <f t="shared" si="38"/>
        <v>0</v>
      </c>
      <c r="P46">
        <f t="shared" si="39"/>
        <v>0</v>
      </c>
      <c r="Q46">
        <f t="shared" si="40"/>
        <v>0</v>
      </c>
      <c r="R46">
        <f t="shared" si="17"/>
        <v>0</v>
      </c>
      <c r="S46">
        <f t="shared" si="41"/>
        <v>0</v>
      </c>
      <c r="T46">
        <f t="shared" si="42"/>
        <v>0</v>
      </c>
      <c r="U46">
        <f t="shared" si="43"/>
        <v>0</v>
      </c>
      <c r="V46">
        <f t="shared" si="44"/>
        <v>0</v>
      </c>
      <c r="W46">
        <f>IFERROR(VLOOKUP(W23,$AA$3:$AG$10,3,FALSE),0)</f>
        <v>2</v>
      </c>
      <c r="X46">
        <f t="shared" si="45"/>
        <v>0</v>
      </c>
      <c r="Z46" s="8">
        <f t="shared" ref="Z46" si="46">SUM(B46:Y46)</f>
        <v>2</v>
      </c>
    </row>
  </sheetData>
  <pageMargins left="0.7" right="0.7" top="0.75" bottom="0.75" header="0.3" footer="0.3"/>
  <pageSetup paperSize="9" orientation="portrait" r:id="rId1"/>
  <ignoredErrors>
    <ignoredError sqref="J28:L4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B26BD-7F1B-4D05-8E72-9216659A822C}">
  <dimension ref="A1:L18"/>
  <sheetViews>
    <sheetView workbookViewId="0">
      <selection activeCell="G31" sqref="G31"/>
    </sheetView>
  </sheetViews>
  <sheetFormatPr defaultRowHeight="14.4" x14ac:dyDescent="0.3"/>
  <cols>
    <col min="1" max="1" width="10.109375" bestFit="1" customWidth="1"/>
    <col min="2" max="2" width="16.5546875" bestFit="1" customWidth="1"/>
    <col min="3" max="3" width="14.88671875" bestFit="1" customWidth="1"/>
    <col min="4" max="5" width="16.5546875" bestFit="1" customWidth="1"/>
    <col min="8" max="8" width="17.44140625" bestFit="1" customWidth="1"/>
    <col min="10" max="10" width="17.44140625" bestFit="1" customWidth="1"/>
    <col min="11" max="11" width="17.88671875" bestFit="1" customWidth="1"/>
    <col min="12" max="12" width="14.88671875" bestFit="1" customWidth="1"/>
  </cols>
  <sheetData>
    <row r="1" spans="1:12" x14ac:dyDescent="0.3">
      <c r="A1" t="s">
        <v>62</v>
      </c>
      <c r="C1">
        <v>10</v>
      </c>
      <c r="D1">
        <v>7</v>
      </c>
      <c r="E1">
        <v>5</v>
      </c>
      <c r="H1" t="s">
        <v>71</v>
      </c>
      <c r="J1">
        <v>10</v>
      </c>
      <c r="K1">
        <v>7</v>
      </c>
      <c r="L1">
        <v>5</v>
      </c>
    </row>
    <row r="2" spans="1:12" x14ac:dyDescent="0.3">
      <c r="A2" s="1">
        <v>44030</v>
      </c>
      <c r="B2" t="s">
        <v>63</v>
      </c>
      <c r="C2" t="s">
        <v>66</v>
      </c>
      <c r="D2" t="s">
        <v>66</v>
      </c>
      <c r="E2" t="s">
        <v>66</v>
      </c>
      <c r="H2" s="1">
        <v>44008</v>
      </c>
      <c r="I2">
        <v>65</v>
      </c>
      <c r="J2" t="s">
        <v>42</v>
      </c>
      <c r="K2" t="s">
        <v>41</v>
      </c>
      <c r="L2" t="s">
        <v>72</v>
      </c>
    </row>
    <row r="3" spans="1:12" x14ac:dyDescent="0.3">
      <c r="A3" s="1"/>
      <c r="B3" t="s">
        <v>64</v>
      </c>
      <c r="C3" t="s">
        <v>66</v>
      </c>
      <c r="D3" t="s">
        <v>66</v>
      </c>
      <c r="E3" t="s">
        <v>66</v>
      </c>
      <c r="I3">
        <v>80</v>
      </c>
      <c r="J3" t="s">
        <v>73</v>
      </c>
      <c r="K3" t="s">
        <v>34</v>
      </c>
      <c r="L3" t="s">
        <v>36</v>
      </c>
    </row>
    <row r="4" spans="1:12" x14ac:dyDescent="0.3">
      <c r="A4" s="1"/>
      <c r="B4" t="s">
        <v>65</v>
      </c>
      <c r="C4" t="s">
        <v>21</v>
      </c>
      <c r="D4" t="s">
        <v>22</v>
      </c>
      <c r="E4" t="s">
        <v>66</v>
      </c>
      <c r="H4" s="1">
        <v>44043</v>
      </c>
      <c r="I4">
        <v>65</v>
      </c>
      <c r="J4" t="s">
        <v>42</v>
      </c>
      <c r="K4" t="s">
        <v>66</v>
      </c>
      <c r="L4" t="s">
        <v>41</v>
      </c>
    </row>
    <row r="5" spans="1:12" x14ac:dyDescent="0.3">
      <c r="A5" s="1">
        <v>44079</v>
      </c>
      <c r="B5" t="s">
        <v>63</v>
      </c>
      <c r="C5" t="s">
        <v>66</v>
      </c>
      <c r="D5" t="s">
        <v>66</v>
      </c>
      <c r="E5" t="s">
        <v>22</v>
      </c>
      <c r="I5">
        <v>85</v>
      </c>
      <c r="J5" t="s">
        <v>73</v>
      </c>
      <c r="K5" t="s">
        <v>66</v>
      </c>
    </row>
    <row r="6" spans="1:12" x14ac:dyDescent="0.3">
      <c r="A6" s="1"/>
      <c r="B6" t="s">
        <v>64</v>
      </c>
      <c r="C6" t="s">
        <v>66</v>
      </c>
      <c r="D6" t="s">
        <v>66</v>
      </c>
      <c r="E6" t="s">
        <v>66</v>
      </c>
      <c r="H6" s="1">
        <v>44080</v>
      </c>
      <c r="I6">
        <v>70</v>
      </c>
      <c r="J6" t="s">
        <v>66</v>
      </c>
      <c r="K6" t="s">
        <v>42</v>
      </c>
      <c r="L6" t="s">
        <v>66</v>
      </c>
    </row>
    <row r="7" spans="1:12" x14ac:dyDescent="0.3">
      <c r="A7" s="1"/>
      <c r="B7" t="s">
        <v>65</v>
      </c>
      <c r="C7" t="s">
        <v>66</v>
      </c>
      <c r="D7" t="s">
        <v>66</v>
      </c>
      <c r="E7" t="s">
        <v>66</v>
      </c>
      <c r="I7">
        <v>80</v>
      </c>
      <c r="J7" t="s">
        <v>73</v>
      </c>
    </row>
    <row r="8" spans="1:12" x14ac:dyDescent="0.3">
      <c r="A8" s="1">
        <v>44122</v>
      </c>
      <c r="B8" t="s">
        <v>63</v>
      </c>
      <c r="C8" t="s">
        <v>66</v>
      </c>
      <c r="D8" t="s">
        <v>66</v>
      </c>
      <c r="E8" t="s">
        <v>67</v>
      </c>
    </row>
    <row r="9" spans="1:12" x14ac:dyDescent="0.3">
      <c r="B9" t="s">
        <v>64</v>
      </c>
      <c r="C9" t="s">
        <v>26</v>
      </c>
      <c r="D9" t="s">
        <v>27</v>
      </c>
      <c r="E9" t="s">
        <v>22</v>
      </c>
    </row>
    <row r="10" spans="1:12" x14ac:dyDescent="0.3">
      <c r="B10" t="s">
        <v>65</v>
      </c>
      <c r="C10" t="s">
        <v>66</v>
      </c>
      <c r="D10" t="s">
        <v>66</v>
      </c>
      <c r="E10" t="s">
        <v>66</v>
      </c>
    </row>
    <row r="12" spans="1:12" x14ac:dyDescent="0.3">
      <c r="A12" t="s">
        <v>68</v>
      </c>
      <c r="D12" t="s">
        <v>70</v>
      </c>
    </row>
    <row r="13" spans="1:12" x14ac:dyDescent="0.3">
      <c r="A13">
        <v>1</v>
      </c>
      <c r="B13" t="s">
        <v>22</v>
      </c>
      <c r="C13">
        <f>7+5+5</f>
        <v>17</v>
      </c>
      <c r="D13">
        <v>200</v>
      </c>
      <c r="H13" t="s">
        <v>73</v>
      </c>
      <c r="I13">
        <f>10+10+10</f>
        <v>30</v>
      </c>
    </row>
    <row r="14" spans="1:12" x14ac:dyDescent="0.3">
      <c r="A14">
        <v>2</v>
      </c>
      <c r="B14" t="s">
        <v>69</v>
      </c>
      <c r="C14">
        <v>10</v>
      </c>
      <c r="D14">
        <f>250/2</f>
        <v>125</v>
      </c>
      <c r="H14" t="s">
        <v>42</v>
      </c>
      <c r="I14">
        <f>10+10+7</f>
        <v>27</v>
      </c>
    </row>
    <row r="15" spans="1:12" x14ac:dyDescent="0.3">
      <c r="A15">
        <v>3</v>
      </c>
      <c r="B15" t="s">
        <v>21</v>
      </c>
      <c r="C15">
        <v>10</v>
      </c>
      <c r="D15">
        <f>250/2</f>
        <v>125</v>
      </c>
      <c r="H15" t="s">
        <v>41</v>
      </c>
      <c r="I15">
        <f>7+5</f>
        <v>12</v>
      </c>
    </row>
    <row r="16" spans="1:12" x14ac:dyDescent="0.3">
      <c r="A16">
        <v>4</v>
      </c>
      <c r="B16" t="s">
        <v>27</v>
      </c>
      <c r="C16">
        <v>7</v>
      </c>
      <c r="D16" t="s">
        <v>66</v>
      </c>
      <c r="H16" t="s">
        <v>34</v>
      </c>
      <c r="I16">
        <f>7</f>
        <v>7</v>
      </c>
    </row>
    <row r="17" spans="1:9" x14ac:dyDescent="0.3">
      <c r="A17">
        <v>5</v>
      </c>
      <c r="B17" t="s">
        <v>17</v>
      </c>
      <c r="C17">
        <v>5</v>
      </c>
      <c r="D17" t="s">
        <v>66</v>
      </c>
      <c r="H17" t="s">
        <v>72</v>
      </c>
      <c r="I17">
        <f>5</f>
        <v>5</v>
      </c>
    </row>
    <row r="18" spans="1:9" x14ac:dyDescent="0.3">
      <c r="H18" t="s">
        <v>36</v>
      </c>
      <c r="I18">
        <f>5</f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koulu</vt:lpstr>
      <vt:lpstr>este</vt:lpstr>
      <vt:lpstr>VUR CUP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Jylha, Laura</dc:creator>
  <cp:lastModifiedBy>Jylha, Laura</cp:lastModifiedBy>
  <dcterms:created xsi:type="dcterms:W3CDTF">2020-11-10T20:28:25Z</dcterms:created>
  <dcterms:modified xsi:type="dcterms:W3CDTF">2020-11-29T17:12:33Z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