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ylhala\Downloads\"/>
    </mc:Choice>
  </mc:AlternateContent>
  <xr:revisionPtr revIDLastSave="0" documentId="13_ncr:1_{9ED743F4-44C0-4B75-98AD-09F46F98446B}" xr6:coauthVersionLast="45" xr6:coauthVersionMax="45" xr10:uidLastSave="{00000000-0000-0000-0000-000000000000}"/>
  <bookViews>
    <workbookView xWindow="-110" yWindow="-110" windowWidth="19420" windowHeight="10420" activeTab="2" xr2:uid="{30E824D2-6A39-4A84-BB3D-3205BF2F9079}"/>
  </bookViews>
  <sheets>
    <sheet name="koulu" sheetId="1" r:id="rId1"/>
    <sheet name="este" sheetId="2" r:id="rId2"/>
    <sheet name="yhteenveto" sheetId="4" r:id="rId3"/>
    <sheet name="VUR CUP" sheetId="3" state="hidden" r:id="rId4"/>
  </sheets>
  <definedNames>
    <definedName name="_xlnm._FilterDatabase" localSheetId="2" hidden="1">yhteenveto!$A$1:$E$1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  <c r="D28" i="4"/>
  <c r="D19" i="4"/>
  <c r="D22" i="4"/>
  <c r="D29" i="4"/>
  <c r="D11" i="4"/>
  <c r="D26" i="4"/>
  <c r="D6" i="4"/>
  <c r="D18" i="4"/>
  <c r="D8" i="4"/>
  <c r="D9" i="4"/>
  <c r="D3" i="4"/>
  <c r="D17" i="4"/>
  <c r="D30" i="4"/>
  <c r="D2" i="4"/>
  <c r="D21" i="4"/>
  <c r="D13" i="4"/>
  <c r="D15" i="4"/>
  <c r="D10" i="4"/>
  <c r="D20" i="4"/>
  <c r="D12" i="4"/>
  <c r="D27" i="4"/>
  <c r="D5" i="4"/>
  <c r="D24" i="4"/>
  <c r="D7" i="4"/>
  <c r="D23" i="4"/>
  <c r="D14" i="4"/>
  <c r="D25" i="4"/>
  <c r="D4" i="4"/>
  <c r="AB67" i="1"/>
  <c r="AB68" i="1"/>
  <c r="AA39" i="1" l="1"/>
  <c r="V39" i="1"/>
  <c r="R39" i="1"/>
  <c r="N65" i="1"/>
  <c r="O65" i="1"/>
  <c r="P65" i="1"/>
  <c r="N66" i="1"/>
  <c r="O66" i="1"/>
  <c r="P66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39" i="1"/>
  <c r="P39" i="1"/>
  <c r="O39" i="1"/>
  <c r="N39" i="1"/>
  <c r="L65" i="1"/>
  <c r="L66" i="1"/>
  <c r="M66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39" i="1"/>
  <c r="L39" i="1"/>
  <c r="H65" i="1"/>
  <c r="I65" i="1"/>
  <c r="J65" i="1"/>
  <c r="H66" i="1"/>
  <c r="I66" i="1"/>
  <c r="J66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39" i="1"/>
  <c r="J39" i="1"/>
  <c r="H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F39" i="1"/>
  <c r="E39" i="1"/>
  <c r="B65" i="1"/>
  <c r="C65" i="1"/>
  <c r="B66" i="1"/>
  <c r="AB66" i="1" s="1"/>
  <c r="C66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39" i="1"/>
  <c r="C39" i="1"/>
  <c r="B39" i="1"/>
  <c r="AA33" i="2"/>
  <c r="AB65" i="1" l="1"/>
  <c r="W34" i="2"/>
  <c r="X34" i="2"/>
  <c r="Y34" i="2"/>
  <c r="W35" i="2"/>
  <c r="X35" i="2"/>
  <c r="Y35" i="2"/>
  <c r="W36" i="2"/>
  <c r="X36" i="2"/>
  <c r="Y36" i="2"/>
  <c r="W37" i="2"/>
  <c r="X37" i="2"/>
  <c r="Y37" i="2"/>
  <c r="W38" i="2"/>
  <c r="X38" i="2"/>
  <c r="Y38" i="2"/>
  <c r="W39" i="2"/>
  <c r="X39" i="2"/>
  <c r="Y39" i="2"/>
  <c r="W40" i="2"/>
  <c r="X40" i="2"/>
  <c r="Y40" i="2"/>
  <c r="W41" i="2"/>
  <c r="X41" i="2"/>
  <c r="Y41" i="2"/>
  <c r="W42" i="2"/>
  <c r="X42" i="2"/>
  <c r="Y42" i="2"/>
  <c r="W43" i="2"/>
  <c r="X43" i="2"/>
  <c r="Y43" i="2"/>
  <c r="W44" i="2"/>
  <c r="X44" i="2"/>
  <c r="Y44" i="2"/>
  <c r="W45" i="2"/>
  <c r="X45" i="2"/>
  <c r="Y45" i="2"/>
  <c r="W46" i="2"/>
  <c r="X46" i="2"/>
  <c r="Y46" i="2"/>
  <c r="W47" i="2"/>
  <c r="X47" i="2"/>
  <c r="Y47" i="2"/>
  <c r="W48" i="2"/>
  <c r="X48" i="2"/>
  <c r="Y48" i="2"/>
  <c r="W49" i="2"/>
  <c r="X49" i="2"/>
  <c r="Y49" i="2"/>
  <c r="W50" i="2"/>
  <c r="X50" i="2"/>
  <c r="Y50" i="2"/>
  <c r="W51" i="2"/>
  <c r="X51" i="2"/>
  <c r="Y51" i="2"/>
  <c r="W52" i="2"/>
  <c r="X52" i="2"/>
  <c r="Y52" i="2"/>
  <c r="W53" i="2"/>
  <c r="X53" i="2"/>
  <c r="Y53" i="2"/>
  <c r="W54" i="2"/>
  <c r="X54" i="2"/>
  <c r="Y54" i="2"/>
  <c r="W55" i="2"/>
  <c r="X55" i="2"/>
  <c r="Y55" i="2"/>
  <c r="W56" i="2"/>
  <c r="X56" i="2"/>
  <c r="Y56" i="2"/>
  <c r="Y33" i="2"/>
  <c r="X33" i="2"/>
  <c r="W33" i="2"/>
  <c r="M34" i="2"/>
  <c r="N34" i="2"/>
  <c r="O34" i="2"/>
  <c r="P34" i="2"/>
  <c r="Q34" i="2"/>
  <c r="R34" i="2"/>
  <c r="S34" i="2"/>
  <c r="T34" i="2"/>
  <c r="U34" i="2"/>
  <c r="M35" i="2"/>
  <c r="N35" i="2"/>
  <c r="O35" i="2"/>
  <c r="P35" i="2"/>
  <c r="Q35" i="2"/>
  <c r="R35" i="2"/>
  <c r="S35" i="2"/>
  <c r="T35" i="2"/>
  <c r="U35" i="2"/>
  <c r="M36" i="2"/>
  <c r="N36" i="2"/>
  <c r="O36" i="2"/>
  <c r="P36" i="2"/>
  <c r="Q36" i="2"/>
  <c r="R36" i="2"/>
  <c r="S36" i="2"/>
  <c r="T36" i="2"/>
  <c r="U36" i="2"/>
  <c r="M37" i="2"/>
  <c r="N37" i="2"/>
  <c r="O37" i="2"/>
  <c r="P37" i="2"/>
  <c r="Q37" i="2"/>
  <c r="R37" i="2"/>
  <c r="S37" i="2"/>
  <c r="T37" i="2"/>
  <c r="U37" i="2"/>
  <c r="M38" i="2"/>
  <c r="N38" i="2"/>
  <c r="O38" i="2"/>
  <c r="P38" i="2"/>
  <c r="Q38" i="2"/>
  <c r="R38" i="2"/>
  <c r="S38" i="2"/>
  <c r="T38" i="2"/>
  <c r="U38" i="2"/>
  <c r="M39" i="2"/>
  <c r="N39" i="2"/>
  <c r="O39" i="2"/>
  <c r="P39" i="2"/>
  <c r="Q39" i="2"/>
  <c r="R39" i="2"/>
  <c r="S39" i="2"/>
  <c r="T39" i="2"/>
  <c r="U39" i="2"/>
  <c r="M40" i="2"/>
  <c r="N40" i="2"/>
  <c r="O40" i="2"/>
  <c r="P40" i="2"/>
  <c r="Q40" i="2"/>
  <c r="R40" i="2"/>
  <c r="S40" i="2"/>
  <c r="T40" i="2"/>
  <c r="U40" i="2"/>
  <c r="M41" i="2"/>
  <c r="N41" i="2"/>
  <c r="O41" i="2"/>
  <c r="P41" i="2"/>
  <c r="Q41" i="2"/>
  <c r="R41" i="2"/>
  <c r="S41" i="2"/>
  <c r="T41" i="2"/>
  <c r="U41" i="2"/>
  <c r="M42" i="2"/>
  <c r="N42" i="2"/>
  <c r="O42" i="2"/>
  <c r="P42" i="2"/>
  <c r="Q42" i="2"/>
  <c r="R42" i="2"/>
  <c r="S42" i="2"/>
  <c r="T42" i="2"/>
  <c r="U42" i="2"/>
  <c r="M43" i="2"/>
  <c r="N43" i="2"/>
  <c r="O43" i="2"/>
  <c r="P43" i="2"/>
  <c r="Q43" i="2"/>
  <c r="R43" i="2"/>
  <c r="S43" i="2"/>
  <c r="T43" i="2"/>
  <c r="U43" i="2"/>
  <c r="M44" i="2"/>
  <c r="N44" i="2"/>
  <c r="O44" i="2"/>
  <c r="P44" i="2"/>
  <c r="Q44" i="2"/>
  <c r="R44" i="2"/>
  <c r="S44" i="2"/>
  <c r="T44" i="2"/>
  <c r="U44" i="2"/>
  <c r="M45" i="2"/>
  <c r="N45" i="2"/>
  <c r="O45" i="2"/>
  <c r="P45" i="2"/>
  <c r="Q45" i="2"/>
  <c r="R45" i="2"/>
  <c r="S45" i="2"/>
  <c r="T45" i="2"/>
  <c r="U45" i="2"/>
  <c r="M46" i="2"/>
  <c r="N46" i="2"/>
  <c r="O46" i="2"/>
  <c r="P46" i="2"/>
  <c r="Q46" i="2"/>
  <c r="R46" i="2"/>
  <c r="S46" i="2"/>
  <c r="T46" i="2"/>
  <c r="U46" i="2"/>
  <c r="M47" i="2"/>
  <c r="N47" i="2"/>
  <c r="O47" i="2"/>
  <c r="P47" i="2"/>
  <c r="Q47" i="2"/>
  <c r="R47" i="2"/>
  <c r="S47" i="2"/>
  <c r="T47" i="2"/>
  <c r="U47" i="2"/>
  <c r="M48" i="2"/>
  <c r="N48" i="2"/>
  <c r="O48" i="2"/>
  <c r="P48" i="2"/>
  <c r="Q48" i="2"/>
  <c r="R48" i="2"/>
  <c r="S48" i="2"/>
  <c r="T48" i="2"/>
  <c r="U48" i="2"/>
  <c r="M49" i="2"/>
  <c r="N49" i="2"/>
  <c r="O49" i="2"/>
  <c r="P49" i="2"/>
  <c r="Q49" i="2"/>
  <c r="R49" i="2"/>
  <c r="S49" i="2"/>
  <c r="T49" i="2"/>
  <c r="U49" i="2"/>
  <c r="M50" i="2"/>
  <c r="N50" i="2"/>
  <c r="O50" i="2"/>
  <c r="P50" i="2"/>
  <c r="Q50" i="2"/>
  <c r="R50" i="2"/>
  <c r="S50" i="2"/>
  <c r="T50" i="2"/>
  <c r="U50" i="2"/>
  <c r="M51" i="2"/>
  <c r="N51" i="2"/>
  <c r="O51" i="2"/>
  <c r="P51" i="2"/>
  <c r="Q51" i="2"/>
  <c r="R51" i="2"/>
  <c r="S51" i="2"/>
  <c r="T51" i="2"/>
  <c r="U51" i="2"/>
  <c r="M52" i="2"/>
  <c r="N52" i="2"/>
  <c r="O52" i="2"/>
  <c r="P52" i="2"/>
  <c r="Q52" i="2"/>
  <c r="R52" i="2"/>
  <c r="S52" i="2"/>
  <c r="T52" i="2"/>
  <c r="U52" i="2"/>
  <c r="M53" i="2"/>
  <c r="N53" i="2"/>
  <c r="O53" i="2"/>
  <c r="AA53" i="2" s="1"/>
  <c r="P53" i="2"/>
  <c r="Q53" i="2"/>
  <c r="R53" i="2"/>
  <c r="S53" i="2"/>
  <c r="T53" i="2"/>
  <c r="U53" i="2"/>
  <c r="M54" i="2"/>
  <c r="N54" i="2"/>
  <c r="O54" i="2"/>
  <c r="P54" i="2"/>
  <c r="Q54" i="2"/>
  <c r="R54" i="2"/>
  <c r="S54" i="2"/>
  <c r="T54" i="2"/>
  <c r="U54" i="2"/>
  <c r="M55" i="2"/>
  <c r="N55" i="2"/>
  <c r="O55" i="2"/>
  <c r="P55" i="2"/>
  <c r="Q55" i="2"/>
  <c r="R55" i="2"/>
  <c r="S55" i="2"/>
  <c r="T55" i="2"/>
  <c r="U55" i="2"/>
  <c r="M56" i="2"/>
  <c r="N56" i="2"/>
  <c r="AA56" i="2" s="1"/>
  <c r="O56" i="2"/>
  <c r="P56" i="2"/>
  <c r="Q56" i="2"/>
  <c r="R56" i="2"/>
  <c r="S56" i="2"/>
  <c r="T56" i="2"/>
  <c r="U56" i="2"/>
  <c r="U33" i="2"/>
  <c r="T33" i="2"/>
  <c r="S33" i="2"/>
  <c r="R33" i="2"/>
  <c r="Q33" i="2"/>
  <c r="P33" i="2"/>
  <c r="O33" i="2"/>
  <c r="N33" i="2"/>
  <c r="M33" i="2"/>
  <c r="A33" i="2"/>
  <c r="AA54" i="2" l="1"/>
  <c r="AA52" i="2"/>
  <c r="AA55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33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34" i="2"/>
  <c r="K35" i="2"/>
  <c r="K33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34" i="2"/>
  <c r="J35" i="2"/>
  <c r="J36" i="2"/>
  <c r="J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33" i="2"/>
  <c r="A56" i="2"/>
  <c r="A52" i="2"/>
  <c r="A53" i="2"/>
  <c r="A54" i="2"/>
  <c r="A55" i="2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39" i="1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A40" i="1" l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V40" i="1"/>
  <c r="W40" i="1"/>
  <c r="X40" i="1"/>
  <c r="Y40" i="1"/>
  <c r="V41" i="1"/>
  <c r="W41" i="1"/>
  <c r="X41" i="1"/>
  <c r="Y41" i="1"/>
  <c r="V42" i="1"/>
  <c r="W42" i="1"/>
  <c r="X42" i="1"/>
  <c r="Y42" i="1"/>
  <c r="V43" i="1"/>
  <c r="W43" i="1"/>
  <c r="X43" i="1"/>
  <c r="Y43" i="1"/>
  <c r="V44" i="1"/>
  <c r="W44" i="1"/>
  <c r="X44" i="1"/>
  <c r="Y44" i="1"/>
  <c r="V45" i="1"/>
  <c r="W45" i="1"/>
  <c r="X45" i="1"/>
  <c r="Y45" i="1"/>
  <c r="V46" i="1"/>
  <c r="W46" i="1"/>
  <c r="X46" i="1"/>
  <c r="Y46" i="1"/>
  <c r="V47" i="1"/>
  <c r="W47" i="1"/>
  <c r="X47" i="1"/>
  <c r="Y47" i="1"/>
  <c r="V48" i="1"/>
  <c r="W48" i="1"/>
  <c r="X48" i="1"/>
  <c r="Y48" i="1"/>
  <c r="V49" i="1"/>
  <c r="W49" i="1"/>
  <c r="X49" i="1"/>
  <c r="Y49" i="1"/>
  <c r="V50" i="1"/>
  <c r="W50" i="1"/>
  <c r="X50" i="1"/>
  <c r="Y50" i="1"/>
  <c r="V51" i="1"/>
  <c r="W51" i="1"/>
  <c r="X51" i="1"/>
  <c r="Y51" i="1"/>
  <c r="V52" i="1"/>
  <c r="W52" i="1"/>
  <c r="X52" i="1"/>
  <c r="Y52" i="1"/>
  <c r="V53" i="1"/>
  <c r="W53" i="1"/>
  <c r="X53" i="1"/>
  <c r="Y53" i="1"/>
  <c r="V54" i="1"/>
  <c r="W54" i="1"/>
  <c r="X54" i="1"/>
  <c r="Y54" i="1"/>
  <c r="V55" i="1"/>
  <c r="W55" i="1"/>
  <c r="X55" i="1"/>
  <c r="Y55" i="1"/>
  <c r="V56" i="1"/>
  <c r="W56" i="1"/>
  <c r="X56" i="1"/>
  <c r="Y56" i="1"/>
  <c r="V57" i="1"/>
  <c r="W57" i="1"/>
  <c r="X57" i="1"/>
  <c r="Y57" i="1"/>
  <c r="V58" i="1"/>
  <c r="W58" i="1"/>
  <c r="X58" i="1"/>
  <c r="Y58" i="1"/>
  <c r="V59" i="1"/>
  <c r="W59" i="1"/>
  <c r="X59" i="1"/>
  <c r="Y59" i="1"/>
  <c r="V60" i="1"/>
  <c r="W60" i="1"/>
  <c r="X60" i="1"/>
  <c r="Y60" i="1"/>
  <c r="V61" i="1"/>
  <c r="W61" i="1"/>
  <c r="X61" i="1"/>
  <c r="Y61" i="1"/>
  <c r="V62" i="1"/>
  <c r="W62" i="1"/>
  <c r="X62" i="1"/>
  <c r="Y62" i="1"/>
  <c r="V63" i="1"/>
  <c r="W63" i="1"/>
  <c r="X63" i="1"/>
  <c r="Y63" i="1"/>
  <c r="V64" i="1"/>
  <c r="W64" i="1"/>
  <c r="X64" i="1"/>
  <c r="Y64" i="1"/>
  <c r="Y39" i="1"/>
  <c r="X39" i="1"/>
  <c r="W39" i="1"/>
  <c r="T56" i="1"/>
  <c r="R40" i="1"/>
  <c r="S40" i="1"/>
  <c r="T40" i="1"/>
  <c r="R41" i="1"/>
  <c r="S41" i="1"/>
  <c r="T41" i="1"/>
  <c r="R42" i="1"/>
  <c r="S42" i="1"/>
  <c r="T42" i="1"/>
  <c r="R43" i="1"/>
  <c r="S43" i="1"/>
  <c r="T43" i="1"/>
  <c r="R44" i="1"/>
  <c r="S44" i="1"/>
  <c r="T44" i="1"/>
  <c r="R45" i="1"/>
  <c r="S45" i="1"/>
  <c r="T45" i="1"/>
  <c r="R46" i="1"/>
  <c r="S46" i="1"/>
  <c r="T46" i="1"/>
  <c r="R47" i="1"/>
  <c r="S47" i="1"/>
  <c r="T47" i="1"/>
  <c r="R48" i="1"/>
  <c r="S48" i="1"/>
  <c r="T48" i="1"/>
  <c r="R49" i="1"/>
  <c r="S49" i="1"/>
  <c r="T49" i="1"/>
  <c r="R50" i="1"/>
  <c r="S50" i="1"/>
  <c r="T50" i="1"/>
  <c r="R51" i="1"/>
  <c r="S51" i="1"/>
  <c r="T51" i="1"/>
  <c r="R52" i="1"/>
  <c r="S52" i="1"/>
  <c r="T52" i="1"/>
  <c r="R53" i="1"/>
  <c r="S53" i="1"/>
  <c r="T53" i="1"/>
  <c r="R54" i="1"/>
  <c r="S54" i="1"/>
  <c r="T54" i="1"/>
  <c r="R55" i="1"/>
  <c r="S55" i="1"/>
  <c r="T55" i="1"/>
  <c r="R56" i="1"/>
  <c r="S56" i="1"/>
  <c r="R57" i="1"/>
  <c r="S57" i="1"/>
  <c r="T57" i="1"/>
  <c r="R58" i="1"/>
  <c r="S58" i="1"/>
  <c r="T58" i="1"/>
  <c r="R59" i="1"/>
  <c r="S59" i="1"/>
  <c r="T59" i="1"/>
  <c r="R60" i="1"/>
  <c r="S60" i="1"/>
  <c r="T60" i="1"/>
  <c r="R61" i="1"/>
  <c r="S61" i="1"/>
  <c r="T61" i="1"/>
  <c r="R62" i="1"/>
  <c r="S62" i="1"/>
  <c r="T62" i="1"/>
  <c r="R63" i="1"/>
  <c r="S63" i="1"/>
  <c r="T63" i="1"/>
  <c r="R64" i="1"/>
  <c r="S64" i="1"/>
  <c r="T64" i="1"/>
  <c r="T39" i="1"/>
  <c r="S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L51" i="1"/>
  <c r="L40" i="1"/>
  <c r="L41" i="1"/>
  <c r="L42" i="1"/>
  <c r="L43" i="1"/>
  <c r="L44" i="1"/>
  <c r="L45" i="1"/>
  <c r="L46" i="1"/>
  <c r="L47" i="1"/>
  <c r="L48" i="1"/>
  <c r="L49" i="1"/>
  <c r="L50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B62" i="1"/>
  <c r="C62" i="1"/>
  <c r="B63" i="1"/>
  <c r="C63" i="1"/>
  <c r="B64" i="1"/>
  <c r="C64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AB56" i="1" l="1"/>
  <c r="AB62" i="1"/>
  <c r="AB57" i="1"/>
  <c r="AB60" i="1"/>
  <c r="AB63" i="1"/>
  <c r="AB64" i="1"/>
  <c r="AB59" i="1"/>
  <c r="AB58" i="1"/>
  <c r="AB61" i="1"/>
  <c r="AA51" i="2" l="1"/>
  <c r="I18" i="3"/>
  <c r="I17" i="3"/>
  <c r="I16" i="3"/>
  <c r="I15" i="3"/>
  <c r="I14" i="3"/>
  <c r="I13" i="3"/>
  <c r="D15" i="3" l="1"/>
  <c r="D14" i="3"/>
  <c r="C13" i="3"/>
  <c r="AA40" i="2" l="1"/>
  <c r="AA43" i="2"/>
  <c r="AA34" i="2"/>
  <c r="AA38" i="2"/>
  <c r="AA37" i="2"/>
  <c r="AA47" i="2"/>
  <c r="AA46" i="2"/>
  <c r="AA42" i="2"/>
  <c r="AA45" i="2"/>
  <c r="AA36" i="2"/>
  <c r="AA48" i="2"/>
  <c r="AA44" i="2"/>
  <c r="AA39" i="2"/>
  <c r="AA35" i="2"/>
  <c r="AA49" i="2"/>
  <c r="AA50" i="2"/>
  <c r="AA41" i="2"/>
  <c r="AB55" i="1" l="1"/>
  <c r="AB40" i="1" l="1"/>
  <c r="AB44" i="1"/>
  <c r="AB46" i="1"/>
  <c r="AB42" i="1"/>
  <c r="AB45" i="1"/>
  <c r="AB41" i="1"/>
  <c r="AB43" i="1"/>
  <c r="AB39" i="1"/>
  <c r="AB51" i="1"/>
  <c r="AB54" i="1"/>
  <c r="AB50" i="1"/>
  <c r="AB53" i="1"/>
  <c r="AB49" i="1"/>
  <c r="AB52" i="1"/>
  <c r="AB48" i="1"/>
  <c r="AB47" i="1"/>
</calcChain>
</file>

<file path=xl/sharedStrings.xml><?xml version="1.0" encoding="utf-8"?>
<sst xmlns="http://schemas.openxmlformats.org/spreadsheetml/2006/main" count="610" uniqueCount="110">
  <si>
    <t>VUR</t>
  </si>
  <si>
    <t>seura</t>
  </si>
  <si>
    <t>Aino Eronen</t>
  </si>
  <si>
    <t>1.</t>
  </si>
  <si>
    <t>Sinne Kurkela</t>
  </si>
  <si>
    <t>3.</t>
  </si>
  <si>
    <t>Anu Koistinen</t>
  </si>
  <si>
    <t>5.</t>
  </si>
  <si>
    <t>B</t>
  </si>
  <si>
    <t xml:space="preserve">Vilma Niiranen </t>
  </si>
  <si>
    <t>C</t>
  </si>
  <si>
    <t>Paintola Maaria</t>
  </si>
  <si>
    <t>2.</t>
  </si>
  <si>
    <t>Wilma Ilmonen</t>
  </si>
  <si>
    <t>4.</t>
  </si>
  <si>
    <t>Helmi Leväinen</t>
  </si>
  <si>
    <t>6.</t>
  </si>
  <si>
    <t>Aada Vesa</t>
  </si>
  <si>
    <t>8.</t>
  </si>
  <si>
    <t>A</t>
  </si>
  <si>
    <t>Essi Karvinen</t>
  </si>
  <si>
    <t>Laura Jylhä</t>
  </si>
  <si>
    <t>Anniina Teittinen</t>
  </si>
  <si>
    <t>alue</t>
  </si>
  <si>
    <t>Elviira Vartiainen</t>
  </si>
  <si>
    <t>Eerika Karvinen</t>
  </si>
  <si>
    <t>Hanna Virtanen</t>
  </si>
  <si>
    <t>Jutta Soininen</t>
  </si>
  <si>
    <t>HA-71</t>
  </si>
  <si>
    <t>Miila Pulkkinen</t>
  </si>
  <si>
    <t>7.</t>
  </si>
  <si>
    <t>9.</t>
  </si>
  <si>
    <t>80 cm</t>
  </si>
  <si>
    <t>Emma Laukkarinen</t>
  </si>
  <si>
    <t xml:space="preserve">Katja Niiranen </t>
  </si>
  <si>
    <t>Vilma Niiranen</t>
  </si>
  <si>
    <t>Koistinen Anu</t>
  </si>
  <si>
    <t>Virtanen Hanna</t>
  </si>
  <si>
    <t>60 cm</t>
  </si>
  <si>
    <t xml:space="preserve">Vehviläinen Ronja </t>
  </si>
  <si>
    <t>Mirja Tuomainen</t>
  </si>
  <si>
    <t>Ilona Vanhanen</t>
  </si>
  <si>
    <t>Venla Tepsa</t>
  </si>
  <si>
    <t>70 cm</t>
  </si>
  <si>
    <t>Katja Pietiläinen</t>
  </si>
  <si>
    <t>90 cm</t>
  </si>
  <si>
    <t>Elina Thil</t>
  </si>
  <si>
    <t>mitalistit</t>
  </si>
  <si>
    <t>Iisa Markkanen</t>
  </si>
  <si>
    <t>Tot.</t>
  </si>
  <si>
    <t>SIJOITUKSET</t>
  </si>
  <si>
    <t>PISTEET:</t>
  </si>
  <si>
    <t>TOT.</t>
  </si>
  <si>
    <t>KOULU</t>
  </si>
  <si>
    <t>c</t>
  </si>
  <si>
    <t>b</t>
  </si>
  <si>
    <t>a</t>
  </si>
  <si>
    <t>-</t>
  </si>
  <si>
    <t>Aada vesa</t>
  </si>
  <si>
    <t>Pisteet</t>
  </si>
  <si>
    <t>HannaVirtanen</t>
  </si>
  <si>
    <t>Rahat</t>
  </si>
  <si>
    <t>ESTEET</t>
  </si>
  <si>
    <t>Maaria Paintola</t>
  </si>
  <si>
    <t>Ronja Vehviläinen</t>
  </si>
  <si>
    <t>Elias Vesa</t>
  </si>
  <si>
    <t>TUNTSARIT</t>
  </si>
  <si>
    <t>6.6.</t>
  </si>
  <si>
    <t>Ha-71</t>
  </si>
  <si>
    <t>3.7.</t>
  </si>
  <si>
    <t>kansallinen</t>
  </si>
  <si>
    <t>SVR</t>
  </si>
  <si>
    <t>Gor</t>
  </si>
  <si>
    <t>kansalliset</t>
  </si>
  <si>
    <t>helpot</t>
  </si>
  <si>
    <t>vaativat</t>
  </si>
  <si>
    <t>Tuntsarit, finaali</t>
  </si>
  <si>
    <t>mitalit</t>
  </si>
  <si>
    <t>MESTARUUDET</t>
  </si>
  <si>
    <t>25.7.</t>
  </si>
  <si>
    <t>P-KUR</t>
  </si>
  <si>
    <t>D</t>
  </si>
  <si>
    <t>Aurora Keitaa</t>
  </si>
  <si>
    <t>Elsa Hartikainen</t>
  </si>
  <si>
    <t>Vilma Savolainen</t>
  </si>
  <si>
    <t>Emma Koponen</t>
  </si>
  <si>
    <t>Adalmina Lappi</t>
  </si>
  <si>
    <t>Katja Niiranen</t>
  </si>
  <si>
    <t>Helppo B</t>
  </si>
  <si>
    <t>Kuor</t>
  </si>
  <si>
    <t>Veera Niiranen</t>
  </si>
  <si>
    <t>Sinna Kurkela</t>
  </si>
  <si>
    <t>Veera Savolainen</t>
  </si>
  <si>
    <t>Ypäjä</t>
  </si>
  <si>
    <t>ALUEHALLIMESTARUUDET</t>
  </si>
  <si>
    <t>Tava</t>
  </si>
  <si>
    <t>4.7.</t>
  </si>
  <si>
    <r>
      <t xml:space="preserve">Vaativa </t>
    </r>
    <r>
      <rPr>
        <b/>
        <sz val="11"/>
        <color theme="1"/>
        <rFont val="Calibri"/>
        <family val="2"/>
        <scheme val="minor"/>
      </rPr>
      <t>B</t>
    </r>
  </si>
  <si>
    <t>Anni Suvinen</t>
  </si>
  <si>
    <t>ALUETUNTSARIT</t>
  </si>
  <si>
    <t>x</t>
  </si>
  <si>
    <t>tuntsarit</t>
  </si>
  <si>
    <t xml:space="preserve">karsinta </t>
  </si>
  <si>
    <t>finaali</t>
  </si>
  <si>
    <t>karsinta</t>
  </si>
  <si>
    <t>PISTEET</t>
  </si>
  <si>
    <t>koulu</t>
  </si>
  <si>
    <t>este</t>
  </si>
  <si>
    <t>Yhteensä</t>
  </si>
  <si>
    <t>Nimi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</si>
</sst>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1" fillId="0" borderId="3" xfId="0" applyFont="1" applyBorder="1"/>
    <xf numFmtId="2" fontId="0" fillId="0" borderId="0" xfId="0" applyNumberFormat="1"/>
    <xf numFmtId="0" fontId="0" fillId="0" borderId="2" xfId="0" applyFill="1" applyBorder="1"/>
    <xf numFmtId="0" fontId="0" fillId="0" borderId="0" xfId="0" applyBorder="1"/>
    <xf numFmtId="14" fontId="0" fillId="0" borderId="0" xfId="0" applyNumberFormat="1" applyBorder="1"/>
    <xf numFmtId="0" fontId="0" fillId="0" borderId="0" xfId="0" applyFill="1"/>
    <xf numFmtId="0" fontId="2" fillId="2" borderId="0" xfId="0" applyFont="1" applyFill="1"/>
    <xf numFmtId="0" fontId="3" fillId="2" borderId="1" xfId="0" applyFont="1" applyFill="1" applyBorder="1"/>
    <xf numFmtId="0" fontId="3" fillId="2" borderId="0" xfId="0" applyFont="1" applyFill="1"/>
    <xf numFmtId="14" fontId="0" fillId="2" borderId="0" xfId="0" applyNumberFormat="1" applyFill="1"/>
    <xf numFmtId="0" fontId="0" fillId="2" borderId="0" xfId="0" applyFill="1"/>
    <xf numFmtId="0" fontId="1" fillId="2" borderId="1" xfId="0" applyFont="1" applyFill="1" applyBorder="1"/>
    <xf numFmtId="1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67D0-5309-40EE-A9A1-A10484A93E25}">
  <dimension ref="A2:AQ68"/>
  <sheetViews>
    <sheetView topLeftCell="O38" workbookViewId="0">
      <selection activeCell="A54" sqref="A54:XFD54"/>
    </sheetView>
  </sheetViews>
  <sheetFormatPr defaultRowHeight="14.5" x14ac:dyDescent="0.35"/>
  <cols>
    <col min="1" max="1" width="14.6328125" customWidth="1"/>
    <col min="2" max="2" width="9.08984375" bestFit="1" customWidth="1"/>
    <col min="3" max="3" width="11" bestFit="1" customWidth="1"/>
    <col min="4" max="4" width="10.08984375" bestFit="1" customWidth="1"/>
    <col min="5" max="5" width="10.08984375" customWidth="1"/>
    <col min="6" max="6" width="10.08984375" bestFit="1" customWidth="1"/>
    <col min="7" max="7" width="10.08984375" customWidth="1"/>
    <col min="8" max="8" width="10.08984375" bestFit="1" customWidth="1"/>
    <col min="14" max="14" width="9.08984375" bestFit="1" customWidth="1"/>
    <col min="15" max="15" width="10.08984375" bestFit="1" customWidth="1"/>
    <col min="16" max="16" width="8.90625" bestFit="1" customWidth="1"/>
    <col min="17" max="20" width="8.90625" customWidth="1"/>
    <col min="21" max="21" width="14.453125" bestFit="1" customWidth="1"/>
    <col min="22" max="22" width="10.08984375" bestFit="1" customWidth="1"/>
    <col min="23" max="25" width="10.08984375" customWidth="1"/>
    <col min="26" max="26" width="13.6328125" bestFit="1" customWidth="1"/>
    <col min="27" max="27" width="10.08984375" bestFit="1" customWidth="1"/>
    <col min="28" max="28" width="9.08984375" style="12" customWidth="1"/>
    <col min="29" max="29" width="9.08984375" customWidth="1"/>
    <col min="30" max="30" width="10.08984375" bestFit="1" customWidth="1"/>
  </cols>
  <sheetData>
    <row r="2" spans="1:43" x14ac:dyDescent="0.35">
      <c r="B2" s="1">
        <v>44318</v>
      </c>
      <c r="C2" s="1">
        <v>44318</v>
      </c>
      <c r="D2" s="1" t="s">
        <v>66</v>
      </c>
      <c r="E2" s="1" t="s">
        <v>66</v>
      </c>
      <c r="F2" s="1" t="s">
        <v>66</v>
      </c>
      <c r="G2" s="1" t="s">
        <v>66</v>
      </c>
      <c r="H2" s="1" t="s">
        <v>67</v>
      </c>
      <c r="I2" s="1" t="s">
        <v>67</v>
      </c>
      <c r="J2" s="1" t="s">
        <v>69</v>
      </c>
      <c r="K2" s="1" t="s">
        <v>96</v>
      </c>
      <c r="L2" s="1" t="s">
        <v>79</v>
      </c>
      <c r="M2" s="1" t="s">
        <v>79</v>
      </c>
      <c r="N2" s="1">
        <v>44329</v>
      </c>
      <c r="O2" s="1">
        <v>44329</v>
      </c>
      <c r="P2" s="1">
        <v>44423</v>
      </c>
      <c r="Q2" s="1">
        <v>44436</v>
      </c>
      <c r="R2" s="1">
        <v>44450</v>
      </c>
      <c r="S2" s="1">
        <v>44450</v>
      </c>
      <c r="T2" s="1">
        <v>44450</v>
      </c>
      <c r="U2" s="1" t="s">
        <v>99</v>
      </c>
      <c r="V2" s="1">
        <v>44471</v>
      </c>
      <c r="W2" s="1">
        <v>44471</v>
      </c>
      <c r="X2" s="1">
        <v>44471</v>
      </c>
      <c r="Y2" s="1">
        <v>44471</v>
      </c>
      <c r="Z2" s="1"/>
      <c r="AA2" s="1">
        <v>44472</v>
      </c>
      <c r="AF2" t="s">
        <v>81</v>
      </c>
      <c r="AG2" t="s">
        <v>10</v>
      </c>
      <c r="AH2" t="s">
        <v>8</v>
      </c>
      <c r="AI2" t="s">
        <v>19</v>
      </c>
      <c r="AJ2" s="1"/>
      <c r="AK2" s="1"/>
      <c r="AL2" s="1"/>
      <c r="AM2" s="1"/>
      <c r="AN2" s="1"/>
      <c r="AO2" s="1"/>
      <c r="AP2" s="1"/>
      <c r="AQ2" s="1"/>
    </row>
    <row r="3" spans="1:43" x14ac:dyDescent="0.35">
      <c r="B3" t="s">
        <v>1</v>
      </c>
      <c r="C3" t="s">
        <v>1</v>
      </c>
      <c r="D3" s="1" t="s">
        <v>93</v>
      </c>
      <c r="E3" s="1" t="s">
        <v>93</v>
      </c>
      <c r="F3" s="1" t="s">
        <v>93</v>
      </c>
      <c r="G3" s="1" t="s">
        <v>93</v>
      </c>
      <c r="H3" t="s">
        <v>23</v>
      </c>
      <c r="I3" t="s">
        <v>1</v>
      </c>
      <c r="J3" t="s">
        <v>70</v>
      </c>
      <c r="K3" t="s">
        <v>70</v>
      </c>
      <c r="L3" t="s">
        <v>1</v>
      </c>
      <c r="M3" t="s">
        <v>23</v>
      </c>
      <c r="N3" t="s">
        <v>1</v>
      </c>
      <c r="O3" t="s">
        <v>1</v>
      </c>
      <c r="P3" t="s">
        <v>23</v>
      </c>
      <c r="Q3" t="s">
        <v>23</v>
      </c>
      <c r="R3" t="s">
        <v>23</v>
      </c>
      <c r="S3" t="s">
        <v>23</v>
      </c>
      <c r="T3" t="s">
        <v>23</v>
      </c>
      <c r="U3" t="s">
        <v>0</v>
      </c>
      <c r="V3" t="s">
        <v>1</v>
      </c>
      <c r="W3" t="s">
        <v>1</v>
      </c>
      <c r="X3" t="s">
        <v>1</v>
      </c>
      <c r="Y3" t="s">
        <v>1</v>
      </c>
      <c r="Z3" t="s">
        <v>78</v>
      </c>
      <c r="AA3" t="s">
        <v>1</v>
      </c>
      <c r="AE3" t="s">
        <v>1</v>
      </c>
    </row>
    <row r="4" spans="1:43" x14ac:dyDescent="0.35">
      <c r="B4" t="s">
        <v>0</v>
      </c>
      <c r="C4" t="s">
        <v>0</v>
      </c>
      <c r="D4" t="s">
        <v>104</v>
      </c>
      <c r="E4" t="s">
        <v>103</v>
      </c>
      <c r="F4" t="s">
        <v>103</v>
      </c>
      <c r="G4" t="s">
        <v>77</v>
      </c>
      <c r="H4" t="s">
        <v>68</v>
      </c>
      <c r="I4" t="s">
        <v>68</v>
      </c>
      <c r="J4" t="s">
        <v>71</v>
      </c>
      <c r="K4" t="s">
        <v>95</v>
      </c>
      <c r="L4" t="s">
        <v>72</v>
      </c>
      <c r="M4" t="s">
        <v>72</v>
      </c>
      <c r="N4" t="s">
        <v>72</v>
      </c>
      <c r="O4" t="s">
        <v>72</v>
      </c>
      <c r="P4" t="s">
        <v>68</v>
      </c>
      <c r="Q4" t="s">
        <v>80</v>
      </c>
      <c r="R4" t="s">
        <v>0</v>
      </c>
      <c r="S4" t="s">
        <v>0</v>
      </c>
      <c r="T4" t="s">
        <v>0</v>
      </c>
      <c r="U4" t="s">
        <v>77</v>
      </c>
      <c r="V4" t="s">
        <v>0</v>
      </c>
      <c r="W4" t="s">
        <v>0</v>
      </c>
      <c r="X4" t="s">
        <v>0</v>
      </c>
      <c r="Y4" t="s">
        <v>0</v>
      </c>
      <c r="Z4" t="s">
        <v>47</v>
      </c>
      <c r="AA4" t="s">
        <v>68</v>
      </c>
      <c r="AE4" s="2" t="s">
        <v>3</v>
      </c>
      <c r="AF4" s="7">
        <v>2</v>
      </c>
      <c r="AG4">
        <v>3</v>
      </c>
      <c r="AH4">
        <v>4</v>
      </c>
      <c r="AI4">
        <v>5</v>
      </c>
    </row>
    <row r="5" spans="1:43" x14ac:dyDescent="0.35">
      <c r="A5" s="6" t="s">
        <v>50</v>
      </c>
      <c r="B5" s="3" t="s">
        <v>10</v>
      </c>
      <c r="C5" s="3" t="s">
        <v>8</v>
      </c>
      <c r="D5" s="3" t="s">
        <v>8</v>
      </c>
      <c r="E5" s="3" t="s">
        <v>8</v>
      </c>
      <c r="F5" s="3" t="s">
        <v>19</v>
      </c>
      <c r="G5" s="3"/>
      <c r="H5" s="3" t="s">
        <v>8</v>
      </c>
      <c r="I5" s="3" t="s">
        <v>10</v>
      </c>
      <c r="J5" s="3" t="s">
        <v>88</v>
      </c>
      <c r="K5" s="3" t="s">
        <v>97</v>
      </c>
      <c r="L5" s="3" t="s">
        <v>10</v>
      </c>
      <c r="M5" s="3" t="s">
        <v>8</v>
      </c>
      <c r="N5" s="3" t="s">
        <v>10</v>
      </c>
      <c r="O5" s="3" t="s">
        <v>8</v>
      </c>
      <c r="P5" s="3" t="s">
        <v>8</v>
      </c>
      <c r="Q5" s="3" t="s">
        <v>8</v>
      </c>
      <c r="R5" s="3" t="s">
        <v>10</v>
      </c>
      <c r="S5" s="3" t="s">
        <v>8</v>
      </c>
      <c r="T5" s="3" t="s">
        <v>81</v>
      </c>
      <c r="U5" s="3"/>
      <c r="V5" s="3" t="s">
        <v>19</v>
      </c>
      <c r="W5" s="3" t="s">
        <v>8</v>
      </c>
      <c r="X5" s="3" t="s">
        <v>10</v>
      </c>
      <c r="Y5" s="3" t="s">
        <v>81</v>
      </c>
      <c r="Z5" s="3"/>
      <c r="AA5" s="3" t="s">
        <v>8</v>
      </c>
      <c r="AE5" t="s">
        <v>12</v>
      </c>
      <c r="AF5">
        <v>1.5</v>
      </c>
      <c r="AG5">
        <v>2.5</v>
      </c>
      <c r="AH5">
        <v>3.5</v>
      </c>
      <c r="AI5">
        <v>4.5</v>
      </c>
    </row>
    <row r="6" spans="1:43" x14ac:dyDescent="0.35">
      <c r="A6" s="4" t="s">
        <v>2</v>
      </c>
      <c r="C6" s="5" t="s">
        <v>3</v>
      </c>
      <c r="D6" t="s">
        <v>3</v>
      </c>
      <c r="F6" t="s">
        <v>7</v>
      </c>
      <c r="P6" s="5" t="s">
        <v>3</v>
      </c>
      <c r="Q6" s="5"/>
      <c r="R6" s="5"/>
      <c r="S6" s="5"/>
      <c r="T6" s="5"/>
      <c r="U6" s="5"/>
      <c r="V6" s="5" t="s">
        <v>3</v>
      </c>
      <c r="W6" s="5"/>
      <c r="X6" s="5"/>
      <c r="Y6" s="5"/>
      <c r="Z6" t="s">
        <v>3</v>
      </c>
      <c r="AE6" t="s">
        <v>5</v>
      </c>
      <c r="AF6">
        <v>1</v>
      </c>
      <c r="AG6">
        <v>2</v>
      </c>
      <c r="AH6">
        <v>3</v>
      </c>
      <c r="AI6">
        <v>4</v>
      </c>
    </row>
    <row r="7" spans="1:43" x14ac:dyDescent="0.35">
      <c r="A7" s="4" t="s">
        <v>4</v>
      </c>
      <c r="C7" s="5" t="s">
        <v>5</v>
      </c>
      <c r="W7" t="s">
        <v>5</v>
      </c>
      <c r="Z7" t="s">
        <v>5</v>
      </c>
      <c r="AE7" t="s">
        <v>14</v>
      </c>
      <c r="AF7">
        <v>0.5</v>
      </c>
      <c r="AG7">
        <v>1.5</v>
      </c>
      <c r="AH7">
        <v>2.5</v>
      </c>
      <c r="AI7">
        <v>3.5</v>
      </c>
    </row>
    <row r="8" spans="1:43" x14ac:dyDescent="0.35">
      <c r="A8" s="4" t="s">
        <v>6</v>
      </c>
      <c r="AE8" t="s">
        <v>7</v>
      </c>
      <c r="AF8">
        <v>0.5</v>
      </c>
      <c r="AG8">
        <v>1.5</v>
      </c>
      <c r="AH8">
        <v>2.5</v>
      </c>
      <c r="AI8">
        <v>3.5</v>
      </c>
    </row>
    <row r="9" spans="1:43" x14ac:dyDescent="0.35">
      <c r="A9" s="4" t="s">
        <v>9</v>
      </c>
      <c r="AE9" t="s">
        <v>16</v>
      </c>
      <c r="AF9">
        <v>0.5</v>
      </c>
      <c r="AG9">
        <v>1.5</v>
      </c>
      <c r="AH9">
        <v>2.5</v>
      </c>
      <c r="AI9">
        <v>3.5</v>
      </c>
    </row>
    <row r="10" spans="1:43" x14ac:dyDescent="0.35">
      <c r="A10" s="4" t="s">
        <v>11</v>
      </c>
      <c r="C10" t="s">
        <v>12</v>
      </c>
      <c r="AE10" t="s">
        <v>30</v>
      </c>
      <c r="AF10">
        <v>0.5</v>
      </c>
      <c r="AG10">
        <v>1.5</v>
      </c>
      <c r="AH10">
        <v>2.5</v>
      </c>
      <c r="AI10">
        <v>3.5</v>
      </c>
    </row>
    <row r="11" spans="1:43" x14ac:dyDescent="0.35">
      <c r="A11" s="4" t="s">
        <v>13</v>
      </c>
      <c r="AE11" t="s">
        <v>18</v>
      </c>
      <c r="AF11">
        <v>0.5</v>
      </c>
      <c r="AG11">
        <v>1.5</v>
      </c>
      <c r="AH11">
        <v>2.5</v>
      </c>
      <c r="AI11">
        <v>3.5</v>
      </c>
    </row>
    <row r="12" spans="1:43" x14ac:dyDescent="0.35">
      <c r="A12" s="4" t="s">
        <v>15</v>
      </c>
      <c r="C12" t="s">
        <v>5</v>
      </c>
      <c r="R12" t="s">
        <v>5</v>
      </c>
      <c r="AE12" t="s">
        <v>31</v>
      </c>
      <c r="AF12">
        <v>0.5</v>
      </c>
      <c r="AG12">
        <v>1.5</v>
      </c>
      <c r="AH12">
        <v>2.5</v>
      </c>
      <c r="AI12">
        <v>3.5</v>
      </c>
    </row>
    <row r="13" spans="1:43" x14ac:dyDescent="0.35">
      <c r="A13" s="4" t="s">
        <v>17</v>
      </c>
    </row>
    <row r="14" spans="1:43" x14ac:dyDescent="0.35">
      <c r="A14" s="4" t="s">
        <v>20</v>
      </c>
      <c r="D14" t="s">
        <v>5</v>
      </c>
      <c r="F14" t="s">
        <v>14</v>
      </c>
      <c r="S14" t="s">
        <v>7</v>
      </c>
      <c r="AE14" t="s">
        <v>23</v>
      </c>
    </row>
    <row r="15" spans="1:43" x14ac:dyDescent="0.35">
      <c r="A15" s="4" t="s">
        <v>21</v>
      </c>
      <c r="D15" t="s">
        <v>7</v>
      </c>
      <c r="AE15" s="2" t="s">
        <v>3</v>
      </c>
      <c r="AF15" s="7">
        <v>5</v>
      </c>
      <c r="AG15">
        <v>6</v>
      </c>
      <c r="AH15">
        <v>7</v>
      </c>
      <c r="AI15">
        <v>8</v>
      </c>
    </row>
    <row r="16" spans="1:43" x14ac:dyDescent="0.35">
      <c r="A16" s="4" t="s">
        <v>22</v>
      </c>
      <c r="C16" t="s">
        <v>12</v>
      </c>
      <c r="D16" t="s">
        <v>12</v>
      </c>
      <c r="H16" t="s">
        <v>31</v>
      </c>
      <c r="Z16" t="s">
        <v>12</v>
      </c>
      <c r="AE16" t="s">
        <v>12</v>
      </c>
      <c r="AF16">
        <v>4.5</v>
      </c>
      <c r="AG16">
        <v>5.5</v>
      </c>
      <c r="AH16">
        <v>6.5</v>
      </c>
      <c r="AI16">
        <v>7.6</v>
      </c>
    </row>
    <row r="17" spans="1:35" x14ac:dyDescent="0.35">
      <c r="A17" s="4" t="s">
        <v>24</v>
      </c>
      <c r="D17" t="s">
        <v>31</v>
      </c>
      <c r="AE17" t="s">
        <v>5</v>
      </c>
      <c r="AF17">
        <v>4</v>
      </c>
      <c r="AG17">
        <v>5</v>
      </c>
      <c r="AH17">
        <v>6</v>
      </c>
      <c r="AI17">
        <v>7</v>
      </c>
    </row>
    <row r="18" spans="1:35" x14ac:dyDescent="0.35">
      <c r="A18" s="4" t="s">
        <v>25</v>
      </c>
      <c r="D18" t="s">
        <v>5</v>
      </c>
      <c r="E18" t="s">
        <v>3</v>
      </c>
      <c r="G18" t="s">
        <v>3</v>
      </c>
      <c r="I18" t="s">
        <v>12</v>
      </c>
      <c r="L18" t="s">
        <v>14</v>
      </c>
      <c r="P18" t="s">
        <v>12</v>
      </c>
      <c r="S18" t="s">
        <v>30</v>
      </c>
      <c r="W18" t="s">
        <v>14</v>
      </c>
      <c r="AA18" t="s">
        <v>3</v>
      </c>
      <c r="AE18" t="s">
        <v>14</v>
      </c>
      <c r="AF18">
        <v>3.5</v>
      </c>
      <c r="AG18">
        <v>4.5</v>
      </c>
      <c r="AH18">
        <v>5.5</v>
      </c>
      <c r="AI18">
        <v>6.5</v>
      </c>
    </row>
    <row r="19" spans="1:35" x14ac:dyDescent="0.35">
      <c r="A19" s="4" t="s">
        <v>26</v>
      </c>
      <c r="Z19" t="s">
        <v>5</v>
      </c>
      <c r="AE19" t="s">
        <v>7</v>
      </c>
      <c r="AF19">
        <v>3.5</v>
      </c>
      <c r="AG19">
        <v>4.5</v>
      </c>
      <c r="AH19">
        <v>5.5</v>
      </c>
      <c r="AI19">
        <v>6.5</v>
      </c>
    </row>
    <row r="20" spans="1:35" x14ac:dyDescent="0.35">
      <c r="A20" s="4" t="s">
        <v>27</v>
      </c>
      <c r="AE20" t="s">
        <v>16</v>
      </c>
      <c r="AF20">
        <v>3.5</v>
      </c>
      <c r="AG20">
        <v>4.5</v>
      </c>
      <c r="AH20">
        <v>5.5</v>
      </c>
      <c r="AI20">
        <v>6.5</v>
      </c>
    </row>
    <row r="21" spans="1:35" x14ac:dyDescent="0.35">
      <c r="A21" s="4" t="s">
        <v>29</v>
      </c>
      <c r="H21" t="s">
        <v>14</v>
      </c>
      <c r="J21" t="s">
        <v>14</v>
      </c>
      <c r="M21" t="s">
        <v>14</v>
      </c>
      <c r="N21" t="s">
        <v>3</v>
      </c>
      <c r="O21" t="s">
        <v>14</v>
      </c>
      <c r="P21" t="s">
        <v>7</v>
      </c>
      <c r="Q21" t="s">
        <v>12</v>
      </c>
      <c r="S21" t="s">
        <v>5</v>
      </c>
      <c r="W21" t="s">
        <v>12</v>
      </c>
      <c r="Z21" t="s">
        <v>12</v>
      </c>
      <c r="AA21" t="s">
        <v>12</v>
      </c>
      <c r="AE21" t="s">
        <v>30</v>
      </c>
      <c r="AF21">
        <v>3.5</v>
      </c>
      <c r="AG21">
        <v>4.5</v>
      </c>
      <c r="AH21">
        <v>5.5</v>
      </c>
      <c r="AI21">
        <v>6.5</v>
      </c>
    </row>
    <row r="22" spans="1:35" x14ac:dyDescent="0.35">
      <c r="A22" s="4" t="s">
        <v>48</v>
      </c>
      <c r="AE22" t="s">
        <v>18</v>
      </c>
      <c r="AF22">
        <v>3.5</v>
      </c>
      <c r="AG22">
        <v>4.5</v>
      </c>
      <c r="AH22">
        <v>5.5</v>
      </c>
      <c r="AI22">
        <v>6.5</v>
      </c>
    </row>
    <row r="23" spans="1:35" x14ac:dyDescent="0.35">
      <c r="A23" s="8" t="s">
        <v>82</v>
      </c>
      <c r="T23" t="s">
        <v>3</v>
      </c>
      <c r="U23" t="s">
        <v>3</v>
      </c>
      <c r="Y23" t="s">
        <v>3</v>
      </c>
      <c r="Z23" t="s">
        <v>3</v>
      </c>
      <c r="AE23" t="s">
        <v>31</v>
      </c>
      <c r="AF23">
        <v>3.5</v>
      </c>
      <c r="AG23">
        <v>4.5</v>
      </c>
      <c r="AH23">
        <v>5.5</v>
      </c>
      <c r="AI23">
        <v>6.5</v>
      </c>
    </row>
    <row r="24" spans="1:35" x14ac:dyDescent="0.35">
      <c r="A24" s="8" t="s">
        <v>83</v>
      </c>
      <c r="B24" t="s">
        <v>5</v>
      </c>
      <c r="T24" t="s">
        <v>5</v>
      </c>
      <c r="U24" t="s">
        <v>5</v>
      </c>
      <c r="Y24" t="s">
        <v>5</v>
      </c>
      <c r="Z24" t="s">
        <v>5</v>
      </c>
    </row>
    <row r="25" spans="1:35" x14ac:dyDescent="0.35">
      <c r="A25" s="8" t="s">
        <v>90</v>
      </c>
      <c r="B25" t="s">
        <v>3</v>
      </c>
      <c r="T25" t="s">
        <v>14</v>
      </c>
      <c r="Y25" t="s">
        <v>12</v>
      </c>
      <c r="Z25" t="s">
        <v>12</v>
      </c>
    </row>
    <row r="26" spans="1:35" x14ac:dyDescent="0.35">
      <c r="A26" s="8" t="s">
        <v>84</v>
      </c>
      <c r="X26" t="s">
        <v>3</v>
      </c>
      <c r="Z26" t="s">
        <v>3</v>
      </c>
    </row>
    <row r="27" spans="1:35" x14ac:dyDescent="0.35">
      <c r="A27" s="8" t="s">
        <v>42</v>
      </c>
      <c r="X27" t="s">
        <v>12</v>
      </c>
      <c r="Z27" t="s">
        <v>12</v>
      </c>
    </row>
    <row r="28" spans="1:35" x14ac:dyDescent="0.35">
      <c r="A28" s="8" t="s">
        <v>85</v>
      </c>
      <c r="Z28" t="s">
        <v>5</v>
      </c>
    </row>
    <row r="29" spans="1:35" x14ac:dyDescent="0.35">
      <c r="A29" s="8" t="s">
        <v>64</v>
      </c>
      <c r="S29" t="s">
        <v>7</v>
      </c>
      <c r="W29" t="s">
        <v>3</v>
      </c>
      <c r="Z29" t="s">
        <v>3</v>
      </c>
    </row>
    <row r="30" spans="1:35" x14ac:dyDescent="0.35">
      <c r="A30" s="8" t="s">
        <v>86</v>
      </c>
      <c r="B30" t="s">
        <v>12</v>
      </c>
    </row>
    <row r="31" spans="1:35" x14ac:dyDescent="0.35">
      <c r="A31" s="8" t="s">
        <v>41</v>
      </c>
      <c r="C31" t="s">
        <v>3</v>
      </c>
    </row>
    <row r="32" spans="1:35" x14ac:dyDescent="0.35">
      <c r="A32" s="8" t="s">
        <v>87</v>
      </c>
      <c r="I32" t="s">
        <v>3</v>
      </c>
    </row>
    <row r="33" spans="1:34" x14ac:dyDescent="0.35">
      <c r="A33" s="8" t="s">
        <v>98</v>
      </c>
      <c r="K33" t="s">
        <v>30</v>
      </c>
    </row>
    <row r="34" spans="1:34" x14ac:dyDescent="0.35">
      <c r="A34" s="8"/>
    </row>
    <row r="35" spans="1:34" x14ac:dyDescent="0.35">
      <c r="A35" s="8"/>
      <c r="B35" s="1">
        <v>44318</v>
      </c>
      <c r="C35" s="1">
        <v>44318</v>
      </c>
      <c r="D35" s="1" t="s">
        <v>66</v>
      </c>
      <c r="E35" s="1" t="s">
        <v>66</v>
      </c>
      <c r="F35" s="1" t="s">
        <v>66</v>
      </c>
      <c r="G35" s="1" t="s">
        <v>66</v>
      </c>
      <c r="H35" s="1" t="s">
        <v>67</v>
      </c>
      <c r="I35" s="1" t="s">
        <v>67</v>
      </c>
      <c r="J35" s="1" t="s">
        <v>69</v>
      </c>
      <c r="K35" s="1" t="s">
        <v>96</v>
      </c>
      <c r="L35" s="1" t="s">
        <v>79</v>
      </c>
      <c r="M35" s="1" t="s">
        <v>79</v>
      </c>
      <c r="N35" s="1">
        <v>44329</v>
      </c>
      <c r="O35" s="1">
        <v>44329</v>
      </c>
      <c r="P35" s="1">
        <v>44423</v>
      </c>
      <c r="Q35" s="1">
        <v>44436</v>
      </c>
      <c r="R35" s="1">
        <v>44450</v>
      </c>
      <c r="S35" s="1">
        <v>44450</v>
      </c>
      <c r="T35" s="1">
        <v>44450</v>
      </c>
      <c r="U35" s="1" t="s">
        <v>99</v>
      </c>
      <c r="V35" s="1">
        <v>44471</v>
      </c>
      <c r="W35" s="1">
        <v>44471</v>
      </c>
      <c r="X35" s="1">
        <v>44471</v>
      </c>
      <c r="Y35" s="1">
        <v>44471</v>
      </c>
      <c r="Z35" s="1"/>
      <c r="AA35" s="1">
        <v>44472</v>
      </c>
    </row>
    <row r="36" spans="1:34" x14ac:dyDescent="0.35">
      <c r="A36" s="8"/>
      <c r="B36" t="s">
        <v>1</v>
      </c>
      <c r="C36" t="s">
        <v>1</v>
      </c>
      <c r="D36" s="1" t="s">
        <v>93</v>
      </c>
      <c r="E36" s="1" t="s">
        <v>93</v>
      </c>
      <c r="F36" s="1" t="s">
        <v>93</v>
      </c>
      <c r="G36" s="1" t="s">
        <v>93</v>
      </c>
      <c r="H36" t="s">
        <v>23</v>
      </c>
      <c r="I36" t="s">
        <v>1</v>
      </c>
      <c r="J36" t="s">
        <v>70</v>
      </c>
      <c r="K36" t="s">
        <v>70</v>
      </c>
      <c r="L36" t="s">
        <v>1</v>
      </c>
      <c r="M36" t="s">
        <v>23</v>
      </c>
      <c r="N36" t="s">
        <v>1</v>
      </c>
      <c r="O36" t="s">
        <v>1</v>
      </c>
      <c r="P36" t="s">
        <v>23</v>
      </c>
      <c r="Q36" t="s">
        <v>23</v>
      </c>
      <c r="R36" t="s">
        <v>23</v>
      </c>
      <c r="S36" t="s">
        <v>23</v>
      </c>
      <c r="T36" t="s">
        <v>23</v>
      </c>
      <c r="U36" t="s">
        <v>0</v>
      </c>
      <c r="V36" t="s">
        <v>1</v>
      </c>
      <c r="W36" t="s">
        <v>1</v>
      </c>
      <c r="X36" t="s">
        <v>1</v>
      </c>
      <c r="Y36" t="s">
        <v>1</v>
      </c>
      <c r="Z36" t="s">
        <v>78</v>
      </c>
      <c r="AA36" t="s">
        <v>1</v>
      </c>
    </row>
    <row r="37" spans="1:34" x14ac:dyDescent="0.35">
      <c r="A37" s="8"/>
      <c r="B37" t="s">
        <v>0</v>
      </c>
      <c r="C37" t="s">
        <v>0</v>
      </c>
      <c r="D37" t="s">
        <v>102</v>
      </c>
      <c r="E37" t="s">
        <v>103</v>
      </c>
      <c r="F37" t="s">
        <v>23</v>
      </c>
      <c r="G37" t="s">
        <v>77</v>
      </c>
      <c r="H37" t="s">
        <v>68</v>
      </c>
      <c r="I37" t="s">
        <v>68</v>
      </c>
      <c r="J37" t="s">
        <v>71</v>
      </c>
      <c r="K37" t="s">
        <v>95</v>
      </c>
      <c r="L37" t="s">
        <v>72</v>
      </c>
      <c r="M37" t="s">
        <v>72</v>
      </c>
      <c r="N37" t="s">
        <v>72</v>
      </c>
      <c r="O37" t="s">
        <v>72</v>
      </c>
      <c r="P37" t="s">
        <v>68</v>
      </c>
      <c r="Q37" t="s">
        <v>80</v>
      </c>
      <c r="R37" t="s">
        <v>0</v>
      </c>
      <c r="S37" t="s">
        <v>0</v>
      </c>
      <c r="T37" t="s">
        <v>0</v>
      </c>
      <c r="U37" t="s">
        <v>77</v>
      </c>
      <c r="V37" t="s">
        <v>0</v>
      </c>
      <c r="W37" t="s">
        <v>0</v>
      </c>
      <c r="X37" t="s">
        <v>0</v>
      </c>
      <c r="Y37" t="s">
        <v>0</v>
      </c>
      <c r="Z37" t="s">
        <v>47</v>
      </c>
      <c r="AA37" t="s">
        <v>68</v>
      </c>
    </row>
    <row r="38" spans="1:34" x14ac:dyDescent="0.35">
      <c r="A38" s="6" t="s">
        <v>51</v>
      </c>
      <c r="B38" s="3" t="s">
        <v>10</v>
      </c>
      <c r="C38" s="3" t="s">
        <v>8</v>
      </c>
      <c r="D38" s="3" t="s">
        <v>8</v>
      </c>
      <c r="E38" s="3" t="s">
        <v>8</v>
      </c>
      <c r="F38" s="3" t="s">
        <v>19</v>
      </c>
      <c r="G38" s="3"/>
      <c r="H38" s="3" t="s">
        <v>8</v>
      </c>
      <c r="I38" s="3" t="s">
        <v>10</v>
      </c>
      <c r="J38" s="3" t="s">
        <v>88</v>
      </c>
      <c r="K38" s="3" t="s">
        <v>97</v>
      </c>
      <c r="L38" s="3" t="s">
        <v>10</v>
      </c>
      <c r="M38" s="3" t="s">
        <v>8</v>
      </c>
      <c r="N38" s="3" t="s">
        <v>10</v>
      </c>
      <c r="O38" s="3" t="s">
        <v>8</v>
      </c>
      <c r="P38" s="3" t="s">
        <v>8</v>
      </c>
      <c r="Q38" s="3" t="s">
        <v>8</v>
      </c>
      <c r="R38" s="3" t="s">
        <v>10</v>
      </c>
      <c r="S38" s="3" t="s">
        <v>8</v>
      </c>
      <c r="T38" s="3" t="s">
        <v>81</v>
      </c>
      <c r="U38" s="3"/>
      <c r="V38" s="3" t="s">
        <v>19</v>
      </c>
      <c r="W38" s="3" t="s">
        <v>8</v>
      </c>
      <c r="X38" s="3" t="s">
        <v>10</v>
      </c>
      <c r="Y38" s="3" t="s">
        <v>81</v>
      </c>
      <c r="Z38" s="3"/>
      <c r="AA38" s="3" t="s">
        <v>8</v>
      </c>
      <c r="AB38" s="13" t="s">
        <v>52</v>
      </c>
      <c r="AG38" t="s">
        <v>74</v>
      </c>
      <c r="AH38" t="s">
        <v>75</v>
      </c>
    </row>
    <row r="39" spans="1:34" x14ac:dyDescent="0.35">
      <c r="A39" s="4" t="str">
        <f>A6</f>
        <v>Aino Eronen</v>
      </c>
      <c r="B39">
        <f>IFERROR(VLOOKUP(B6,$AE$4:$AI$12,3,FALSE),0)</f>
        <v>0</v>
      </c>
      <c r="C39">
        <f>IFERROR(VLOOKUP(C6,$AE$4:$AI$12,4,FALSE),0)</f>
        <v>4</v>
      </c>
      <c r="D39">
        <f>IFERROR(VLOOKUP(D6,$AE$15:$AI$23,4,FALSE),0)</f>
        <v>7</v>
      </c>
      <c r="E39">
        <f>IFERROR(VLOOKUP(E6,$AE$51:$AI$59,4,FALSE),0)</f>
        <v>0</v>
      </c>
      <c r="F39">
        <f>IFERROR(VLOOKUP(F6,$AE$51:$AI$59,5,FALSE),0)</f>
        <v>12.5</v>
      </c>
      <c r="H39">
        <f>IFERROR(VLOOKUP(H6,$AE$15:$AI$23,4,FALSE),0)</f>
        <v>0</v>
      </c>
      <c r="I39">
        <f>IFERROR(VLOOKUP(I6,$AE$4:$AI$12,3,FALSE),0)</f>
        <v>0</v>
      </c>
      <c r="J39">
        <f>IFERROR(VLOOKUP(J6,$AE$40:$AI$48,3,FALSE),0)</f>
        <v>0</v>
      </c>
      <c r="K39">
        <f>IFERROR(VLOOKUP(K6,$AE$40:$AI$48,4,FALSE),0)</f>
        <v>0</v>
      </c>
      <c r="L39">
        <f>IFERROR(VLOOKUP(L6,$AE$4:$AI$12,3,FALSE),0)</f>
        <v>0</v>
      </c>
      <c r="M39">
        <f>IFERROR(VLOOKUP(M6,$AE$15:$AI$23,4,FALSE),0)</f>
        <v>0</v>
      </c>
      <c r="N39">
        <f>IFERROR(VLOOKUP(N6,$AE$4:$AI$12,3,FALSE),0)</f>
        <v>0</v>
      </c>
      <c r="O39">
        <f>IFERROR(VLOOKUP(O6,$AE$4:$AI$12,4,FALSE),0)</f>
        <v>0</v>
      </c>
      <c r="P39">
        <f>IFERROR(VLOOKUP(P6,$AE$15:$AI$23,4,FALSE),0)</f>
        <v>7</v>
      </c>
      <c r="Q39">
        <f>IFERROR(VLOOKUP(Q6,$AE$15:$AI$23,4,FALSE),0)</f>
        <v>0</v>
      </c>
      <c r="R39">
        <f>IFERROR(VLOOKUP(R6,$AE$15:$AI$23,3,FALSE),0)</f>
        <v>0</v>
      </c>
      <c r="S39">
        <f t="shared" ref="S39:S64" si="0">IFERROR(VLOOKUP(S6,$AE$15:$AI$23,4,FALSE),0)</f>
        <v>0</v>
      </c>
      <c r="T39">
        <f t="shared" ref="T39:T64" si="1">IFERROR(VLOOKUP(T6,$AE$15:$AI$23,2,FALSE),0)</f>
        <v>0</v>
      </c>
      <c r="V39">
        <f>IFERROR(VLOOKUP(V6,$AE$4:$AI$12,5,FALSE),0)</f>
        <v>5</v>
      </c>
      <c r="W39">
        <f t="shared" ref="W39:W64" si="2">IFERROR(VLOOKUP(W6,$AE$4:$AI$12,4,FALSE),0)</f>
        <v>0</v>
      </c>
      <c r="X39">
        <f t="shared" ref="X39:X64" si="3">IFERROR(VLOOKUP(X6,$AE$4:$AI$12,3,FALSE),0)</f>
        <v>0</v>
      </c>
      <c r="Y39">
        <f t="shared" ref="Y39:Y64" si="4">IFERROR(VLOOKUP(Y6,$AE$4:$AI$12,2,FALSE),0)</f>
        <v>0</v>
      </c>
      <c r="Z39">
        <v>3</v>
      </c>
      <c r="AA39">
        <f>IFERROR(VLOOKUP(AA6,$AE$4:$AI$12,4,FALSE),0)</f>
        <v>0</v>
      </c>
      <c r="AB39" s="14">
        <f>SUM(B39:AA39)</f>
        <v>38.5</v>
      </c>
      <c r="AE39" t="s">
        <v>73</v>
      </c>
    </row>
    <row r="40" spans="1:34" x14ac:dyDescent="0.35">
      <c r="A40" s="4" t="str">
        <f t="shared" ref="A40:A66" si="5">A7</f>
        <v>Sinne Kurkela</v>
      </c>
      <c r="B40">
        <f>IFERROR(VLOOKUP(B7,$AE$4:$AI$12,3,FALSE),0)</f>
        <v>0</v>
      </c>
      <c r="C40">
        <f>IFERROR(VLOOKUP(C7,$AE$4:$AI$12,4,FALSE),0)</f>
        <v>3</v>
      </c>
      <c r="D40">
        <f>IFERROR(VLOOKUP(D7,$AE$15:$AI$23,4,FALSE),0)</f>
        <v>0</v>
      </c>
      <c r="E40">
        <f>IFERROR(VLOOKUP(E7,$AE$51:$AI$59,4,FALSE),0)</f>
        <v>0</v>
      </c>
      <c r="F40">
        <f>IFERROR(VLOOKUP(F7,$AE$51:$AI$59,5,FALSE),0)</f>
        <v>0</v>
      </c>
      <c r="H40">
        <f>IFERROR(VLOOKUP(H7,$AE$15:$AI$23,4,FALSE),0)</f>
        <v>0</v>
      </c>
      <c r="I40">
        <f>IFERROR(VLOOKUP(I7,$AE$4:$AI$12,3,FALSE),0)</f>
        <v>0</v>
      </c>
      <c r="J40">
        <f>IFERROR(VLOOKUP(J7,$AE$40:$AI$48,3,FALSE),0)</f>
        <v>0</v>
      </c>
      <c r="K40">
        <f>IFERROR(VLOOKUP(K7,$AE$40:$AI$48,4,FALSE),0)</f>
        <v>0</v>
      </c>
      <c r="L40">
        <f>IFERROR(VLOOKUP(L7,$AE$4:$AI$12,3,FALSE),0)</f>
        <v>0</v>
      </c>
      <c r="M40">
        <f>IFERROR(VLOOKUP(M7,$AE$15:$AI$23,4,FALSE),0)</f>
        <v>0</v>
      </c>
      <c r="N40">
        <f>IFERROR(VLOOKUP(N7,$AE$4:$AI$12,3,FALSE),0)</f>
        <v>0</v>
      </c>
      <c r="O40">
        <f>IFERROR(VLOOKUP(O7,$AE$4:$AI$12,4,FALSE),0)</f>
        <v>0</v>
      </c>
      <c r="P40">
        <f>IFERROR(VLOOKUP(P7,$AE$15:$AI$23,4,FALSE),0)</f>
        <v>0</v>
      </c>
      <c r="Q40">
        <f>IFERROR(VLOOKUP(Q7,$AE$15:$AI$23,4,FALSE),0)</f>
        <v>0</v>
      </c>
      <c r="R40">
        <f t="shared" ref="R40:R64" si="6">IFERROR(VLOOKUP(R7,$AE$15:$AI$23,3,FALSE),0)</f>
        <v>0</v>
      </c>
      <c r="S40">
        <f t="shared" si="0"/>
        <v>0</v>
      </c>
      <c r="T40">
        <f t="shared" si="1"/>
        <v>0</v>
      </c>
      <c r="V40">
        <f t="shared" ref="V40:V64" si="7">IFERROR(VLOOKUP(V7,$AE$4:$AI$12,5,FALSE),0)</f>
        <v>0</v>
      </c>
      <c r="W40">
        <f t="shared" si="2"/>
        <v>3</v>
      </c>
      <c r="X40">
        <f t="shared" si="3"/>
        <v>0</v>
      </c>
      <c r="Y40">
        <f t="shared" si="4"/>
        <v>0</v>
      </c>
      <c r="Z40">
        <v>1</v>
      </c>
      <c r="AA40">
        <f t="shared" ref="AA40:AA64" si="8">IFERROR(VLOOKUP(AA7,$AE$4:$AI$12,4,FALSE),0)</f>
        <v>0</v>
      </c>
      <c r="AB40" s="14">
        <f>SUM(B40:AA40)</f>
        <v>7</v>
      </c>
      <c r="AE40" s="2" t="s">
        <v>3</v>
      </c>
      <c r="AF40" s="2"/>
      <c r="AG40">
        <v>12</v>
      </c>
      <c r="AH40">
        <v>14</v>
      </c>
    </row>
    <row r="41" spans="1:34" x14ac:dyDescent="0.35">
      <c r="A41" s="4" t="str">
        <f t="shared" si="5"/>
        <v>Anu Koistinen</v>
      </c>
      <c r="B41">
        <f>IFERROR(VLOOKUP(B8,$AE$4:$AI$12,3,FALSE),0)</f>
        <v>0</v>
      </c>
      <c r="C41">
        <f>IFERROR(VLOOKUP(C8,$AE$4:$AI$12,4,FALSE),0)</f>
        <v>0</v>
      </c>
      <c r="D41">
        <f>IFERROR(VLOOKUP(D8,$AE$15:$AI$23,4,FALSE),0)</f>
        <v>0</v>
      </c>
      <c r="E41">
        <f>IFERROR(VLOOKUP(E8,$AE$51:$AI$59,4,FALSE),0)</f>
        <v>0</v>
      </c>
      <c r="F41">
        <f>IFERROR(VLOOKUP(F8,$AE$51:$AI$59,5,FALSE),0)</f>
        <v>0</v>
      </c>
      <c r="H41">
        <f>IFERROR(VLOOKUP(H8,$AE$15:$AI$23,4,FALSE),0)</f>
        <v>0</v>
      </c>
      <c r="I41">
        <f>IFERROR(VLOOKUP(I8,$AE$4:$AI$12,3,FALSE),0)</f>
        <v>0</v>
      </c>
      <c r="J41">
        <f>IFERROR(VLOOKUP(J8,$AE$40:$AI$48,3,FALSE),0)</f>
        <v>0</v>
      </c>
      <c r="K41">
        <f>IFERROR(VLOOKUP(K8,$AE$40:$AI$48,4,FALSE),0)</f>
        <v>0</v>
      </c>
      <c r="L41">
        <f>IFERROR(VLOOKUP(L8,$AE$4:$AI$12,3,FALSE),0)</f>
        <v>0</v>
      </c>
      <c r="M41">
        <f>IFERROR(VLOOKUP(M8,$AE$15:$AI$23,4,FALSE),0)</f>
        <v>0</v>
      </c>
      <c r="N41">
        <f>IFERROR(VLOOKUP(N8,$AE$4:$AI$12,3,FALSE),0)</f>
        <v>0</v>
      </c>
      <c r="O41">
        <f>IFERROR(VLOOKUP(O8,$AE$4:$AI$12,4,FALSE),0)</f>
        <v>0</v>
      </c>
      <c r="P41">
        <f>IFERROR(VLOOKUP(P8,$AE$15:$AI$23,4,FALSE),0)</f>
        <v>0</v>
      </c>
      <c r="Q41">
        <f>IFERROR(VLOOKUP(Q8,$AE$15:$AI$23,4,FALSE),0)</f>
        <v>0</v>
      </c>
      <c r="R41">
        <f t="shared" si="6"/>
        <v>0</v>
      </c>
      <c r="S41">
        <f t="shared" si="0"/>
        <v>0</v>
      </c>
      <c r="T41">
        <f t="shared" si="1"/>
        <v>0</v>
      </c>
      <c r="V41">
        <f t="shared" si="7"/>
        <v>0</v>
      </c>
      <c r="W41">
        <f t="shared" si="2"/>
        <v>0</v>
      </c>
      <c r="X41">
        <f t="shared" si="3"/>
        <v>0</v>
      </c>
      <c r="Y41">
        <f t="shared" si="4"/>
        <v>0</v>
      </c>
      <c r="AA41">
        <f t="shared" si="8"/>
        <v>0</v>
      </c>
      <c r="AB41" s="14">
        <f>SUM(B41:AA41)</f>
        <v>0</v>
      </c>
      <c r="AE41" s="2" t="s">
        <v>12</v>
      </c>
      <c r="AF41" s="2"/>
      <c r="AG41">
        <v>11.5</v>
      </c>
      <c r="AH41">
        <v>13.5</v>
      </c>
    </row>
    <row r="42" spans="1:34" x14ac:dyDescent="0.35">
      <c r="A42" s="4" t="str">
        <f t="shared" si="5"/>
        <v xml:space="preserve">Vilma Niiranen </v>
      </c>
      <c r="B42">
        <f>IFERROR(VLOOKUP(B9,$AE$4:$AI$12,3,FALSE),0)</f>
        <v>0</v>
      </c>
      <c r="C42">
        <f>IFERROR(VLOOKUP(C9,$AE$4:$AI$12,4,FALSE),0)</f>
        <v>0</v>
      </c>
      <c r="D42">
        <f>IFERROR(VLOOKUP(D9,$AE$15:$AI$23,4,FALSE),0)</f>
        <v>0</v>
      </c>
      <c r="E42">
        <f>IFERROR(VLOOKUP(E9,$AE$51:$AI$59,4,FALSE),0)</f>
        <v>0</v>
      </c>
      <c r="F42">
        <f>IFERROR(VLOOKUP(F9,$AE$51:$AI$59,5,FALSE),0)</f>
        <v>0</v>
      </c>
      <c r="H42">
        <f>IFERROR(VLOOKUP(H9,$AE$15:$AI$23,4,FALSE),0)</f>
        <v>0</v>
      </c>
      <c r="I42">
        <f>IFERROR(VLOOKUP(I9,$AE$4:$AI$12,3,FALSE),0)</f>
        <v>0</v>
      </c>
      <c r="J42">
        <f>IFERROR(VLOOKUP(J9,$AE$40:$AI$48,3,FALSE),0)</f>
        <v>0</v>
      </c>
      <c r="K42">
        <f>IFERROR(VLOOKUP(K9,$AE$40:$AI$48,4,FALSE),0)</f>
        <v>0</v>
      </c>
      <c r="L42">
        <f>IFERROR(VLOOKUP(L9,$AE$4:$AI$12,3,FALSE),0)</f>
        <v>0</v>
      </c>
      <c r="M42">
        <f>IFERROR(VLOOKUP(M9,$AE$15:$AI$23,4,FALSE),0)</f>
        <v>0</v>
      </c>
      <c r="N42">
        <f>IFERROR(VLOOKUP(N9,$AE$4:$AI$12,3,FALSE),0)</f>
        <v>0</v>
      </c>
      <c r="O42">
        <f>IFERROR(VLOOKUP(O9,$AE$4:$AI$12,4,FALSE),0)</f>
        <v>0</v>
      </c>
      <c r="P42">
        <f>IFERROR(VLOOKUP(P9,$AE$15:$AI$23,4,FALSE),0)</f>
        <v>0</v>
      </c>
      <c r="Q42">
        <f>IFERROR(VLOOKUP(Q9,$AE$15:$AI$23,4,FALSE),0)</f>
        <v>0</v>
      </c>
      <c r="R42">
        <f t="shared" si="6"/>
        <v>0</v>
      </c>
      <c r="S42">
        <f t="shared" si="0"/>
        <v>0</v>
      </c>
      <c r="T42">
        <f t="shared" si="1"/>
        <v>0</v>
      </c>
      <c r="V42">
        <f t="shared" si="7"/>
        <v>0</v>
      </c>
      <c r="W42">
        <f t="shared" si="2"/>
        <v>0</v>
      </c>
      <c r="X42">
        <f t="shared" si="3"/>
        <v>0</v>
      </c>
      <c r="Y42">
        <f t="shared" si="4"/>
        <v>0</v>
      </c>
      <c r="AA42">
        <f t="shared" si="8"/>
        <v>0</v>
      </c>
      <c r="AB42" s="14">
        <f>SUM(B42:AA42)</f>
        <v>0</v>
      </c>
      <c r="AE42" t="s">
        <v>5</v>
      </c>
      <c r="AG42">
        <v>11</v>
      </c>
      <c r="AH42">
        <v>13</v>
      </c>
    </row>
    <row r="43" spans="1:34" x14ac:dyDescent="0.35">
      <c r="A43" s="4" t="str">
        <f t="shared" si="5"/>
        <v>Paintola Maaria</v>
      </c>
      <c r="B43">
        <f>IFERROR(VLOOKUP(B10,$AE$4:$AI$12,3,FALSE),0)</f>
        <v>0</v>
      </c>
      <c r="C43">
        <f>IFERROR(VLOOKUP(C10,$AE$4:$AI$12,4,FALSE),0)</f>
        <v>3.5</v>
      </c>
      <c r="D43">
        <f>IFERROR(VLOOKUP(D10,$AE$15:$AI$23,4,FALSE),0)</f>
        <v>0</v>
      </c>
      <c r="E43">
        <f>IFERROR(VLOOKUP(E10,$AE$51:$AI$59,4,FALSE),0)</f>
        <v>0</v>
      </c>
      <c r="F43">
        <f>IFERROR(VLOOKUP(F10,$AE$51:$AI$59,5,FALSE),0)</f>
        <v>0</v>
      </c>
      <c r="H43">
        <f>IFERROR(VLOOKUP(H10,$AE$15:$AI$23,4,FALSE),0)</f>
        <v>0</v>
      </c>
      <c r="I43">
        <f>IFERROR(VLOOKUP(I10,$AE$4:$AI$12,3,FALSE),0)</f>
        <v>0</v>
      </c>
      <c r="J43">
        <f>IFERROR(VLOOKUP(J10,$AE$40:$AI$48,3,FALSE),0)</f>
        <v>0</v>
      </c>
      <c r="K43">
        <f>IFERROR(VLOOKUP(K10,$AE$40:$AI$48,4,FALSE),0)</f>
        <v>0</v>
      </c>
      <c r="L43">
        <f>IFERROR(VLOOKUP(L10,$AE$4:$AI$12,3,FALSE),0)</f>
        <v>0</v>
      </c>
      <c r="M43">
        <f>IFERROR(VLOOKUP(M10,$AE$15:$AI$23,4,FALSE),0)</f>
        <v>0</v>
      </c>
      <c r="N43">
        <f>IFERROR(VLOOKUP(N10,$AE$4:$AI$12,3,FALSE),0)</f>
        <v>0</v>
      </c>
      <c r="O43">
        <f>IFERROR(VLOOKUP(O10,$AE$4:$AI$12,4,FALSE),0)</f>
        <v>0</v>
      </c>
      <c r="P43">
        <f>IFERROR(VLOOKUP(P10,$AE$15:$AI$23,4,FALSE),0)</f>
        <v>0</v>
      </c>
      <c r="Q43">
        <f>IFERROR(VLOOKUP(Q10,$AE$15:$AI$23,4,FALSE),0)</f>
        <v>0</v>
      </c>
      <c r="R43">
        <f t="shared" si="6"/>
        <v>0</v>
      </c>
      <c r="S43">
        <f t="shared" si="0"/>
        <v>0</v>
      </c>
      <c r="T43">
        <f t="shared" si="1"/>
        <v>0</v>
      </c>
      <c r="V43">
        <f t="shared" si="7"/>
        <v>0</v>
      </c>
      <c r="W43">
        <f t="shared" si="2"/>
        <v>0</v>
      </c>
      <c r="X43">
        <f t="shared" si="3"/>
        <v>0</v>
      </c>
      <c r="Y43">
        <f t="shared" si="4"/>
        <v>0</v>
      </c>
      <c r="AA43">
        <f t="shared" si="8"/>
        <v>0</v>
      </c>
      <c r="AB43" s="14">
        <f>SUM(B43:AA43)</f>
        <v>3.5</v>
      </c>
      <c r="AE43" t="s">
        <v>14</v>
      </c>
      <c r="AG43">
        <v>10.5</v>
      </c>
      <c r="AH43">
        <v>12.5</v>
      </c>
    </row>
    <row r="44" spans="1:34" x14ac:dyDescent="0.35">
      <c r="A44" s="4" t="str">
        <f t="shared" si="5"/>
        <v>Wilma Ilmonen</v>
      </c>
      <c r="B44">
        <f>IFERROR(VLOOKUP(B11,$AE$4:$AI$12,3,FALSE),0)</f>
        <v>0</v>
      </c>
      <c r="C44">
        <f>IFERROR(VLOOKUP(C11,$AE$4:$AI$12,4,FALSE),0)</f>
        <v>0</v>
      </c>
      <c r="D44">
        <f>IFERROR(VLOOKUP(D11,$AE$15:$AI$23,4,FALSE),0)</f>
        <v>0</v>
      </c>
      <c r="E44">
        <f>IFERROR(VLOOKUP(E11,$AE$51:$AI$59,4,FALSE),0)</f>
        <v>0</v>
      </c>
      <c r="F44">
        <f>IFERROR(VLOOKUP(F11,$AE$51:$AI$59,5,FALSE),0)</f>
        <v>0</v>
      </c>
      <c r="H44">
        <f>IFERROR(VLOOKUP(H11,$AE$15:$AI$23,4,FALSE),0)</f>
        <v>0</v>
      </c>
      <c r="I44">
        <f>IFERROR(VLOOKUP(I11,$AE$4:$AI$12,3,FALSE),0)</f>
        <v>0</v>
      </c>
      <c r="J44">
        <f>IFERROR(VLOOKUP(J11,$AE$40:$AI$48,3,FALSE),0)</f>
        <v>0</v>
      </c>
      <c r="K44">
        <f>IFERROR(VLOOKUP(K11,$AE$40:$AI$48,4,FALSE),0)</f>
        <v>0</v>
      </c>
      <c r="L44">
        <f>IFERROR(VLOOKUP(L11,$AE$4:$AI$12,3,FALSE),0)</f>
        <v>0</v>
      </c>
      <c r="M44">
        <f>IFERROR(VLOOKUP(M11,$AE$15:$AI$23,4,FALSE),0)</f>
        <v>0</v>
      </c>
      <c r="N44">
        <f>IFERROR(VLOOKUP(N11,$AE$4:$AI$12,3,FALSE),0)</f>
        <v>0</v>
      </c>
      <c r="O44">
        <f>IFERROR(VLOOKUP(O11,$AE$4:$AI$12,4,FALSE),0)</f>
        <v>0</v>
      </c>
      <c r="P44">
        <f>IFERROR(VLOOKUP(P11,$AE$15:$AI$23,4,FALSE),0)</f>
        <v>0</v>
      </c>
      <c r="Q44">
        <f>IFERROR(VLOOKUP(Q11,$AE$15:$AI$23,4,FALSE),0)</f>
        <v>0</v>
      </c>
      <c r="R44">
        <f t="shared" si="6"/>
        <v>0</v>
      </c>
      <c r="S44">
        <f t="shared" si="0"/>
        <v>0</v>
      </c>
      <c r="T44">
        <f t="shared" si="1"/>
        <v>0</v>
      </c>
      <c r="V44">
        <f t="shared" si="7"/>
        <v>0</v>
      </c>
      <c r="W44">
        <f t="shared" si="2"/>
        <v>0</v>
      </c>
      <c r="X44">
        <f t="shared" si="3"/>
        <v>0</v>
      </c>
      <c r="Y44">
        <f t="shared" si="4"/>
        <v>0</v>
      </c>
      <c r="AA44">
        <f t="shared" si="8"/>
        <v>0</v>
      </c>
      <c r="AB44" s="14">
        <f>SUM(B44:AA44)</f>
        <v>0</v>
      </c>
      <c r="AE44" t="s">
        <v>7</v>
      </c>
      <c r="AG44">
        <v>10.5</v>
      </c>
      <c r="AH44">
        <v>12.5</v>
      </c>
    </row>
    <row r="45" spans="1:34" x14ac:dyDescent="0.35">
      <c r="A45" s="4" t="str">
        <f t="shared" si="5"/>
        <v>Helmi Leväinen</v>
      </c>
      <c r="B45">
        <f>IFERROR(VLOOKUP(B12,$AE$4:$AI$12,3,FALSE),0)</f>
        <v>0</v>
      </c>
      <c r="C45">
        <f>IFERROR(VLOOKUP(C12,$AE$4:$AI$12,4,FALSE),0)</f>
        <v>3</v>
      </c>
      <c r="D45">
        <f>IFERROR(VLOOKUP(D12,$AE$15:$AI$23,4,FALSE),0)</f>
        <v>0</v>
      </c>
      <c r="E45">
        <f>IFERROR(VLOOKUP(E12,$AE$51:$AI$59,4,FALSE),0)</f>
        <v>0</v>
      </c>
      <c r="F45">
        <f>IFERROR(VLOOKUP(F12,$AE$51:$AI$59,5,FALSE),0)</f>
        <v>0</v>
      </c>
      <c r="H45">
        <f>IFERROR(VLOOKUP(H12,$AE$15:$AI$23,4,FALSE),0)</f>
        <v>0</v>
      </c>
      <c r="I45">
        <f>IFERROR(VLOOKUP(I12,$AE$4:$AI$12,3,FALSE),0)</f>
        <v>0</v>
      </c>
      <c r="J45">
        <f>IFERROR(VLOOKUP(J12,$AE$40:$AI$48,3,FALSE),0)</f>
        <v>0</v>
      </c>
      <c r="K45">
        <f>IFERROR(VLOOKUP(K12,$AE$40:$AI$48,4,FALSE),0)</f>
        <v>0</v>
      </c>
      <c r="L45">
        <f>IFERROR(VLOOKUP(L12,$AE$4:$AI$12,3,FALSE),0)</f>
        <v>0</v>
      </c>
      <c r="M45">
        <f>IFERROR(VLOOKUP(M12,$AE$15:$AI$23,4,FALSE),0)</f>
        <v>0</v>
      </c>
      <c r="N45">
        <f>IFERROR(VLOOKUP(N12,$AE$4:$AI$12,3,FALSE),0)</f>
        <v>0</v>
      </c>
      <c r="O45">
        <f>IFERROR(VLOOKUP(O12,$AE$4:$AI$12,4,FALSE),0)</f>
        <v>0</v>
      </c>
      <c r="P45">
        <f>IFERROR(VLOOKUP(P12,$AE$15:$AI$23,4,FALSE),0)</f>
        <v>0</v>
      </c>
      <c r="Q45">
        <f>IFERROR(VLOOKUP(Q12,$AE$15:$AI$23,4,FALSE),0)</f>
        <v>0</v>
      </c>
      <c r="R45">
        <f t="shared" si="6"/>
        <v>5</v>
      </c>
      <c r="S45">
        <f t="shared" si="0"/>
        <v>0</v>
      </c>
      <c r="T45">
        <f t="shared" si="1"/>
        <v>0</v>
      </c>
      <c r="V45">
        <f t="shared" si="7"/>
        <v>0</v>
      </c>
      <c r="W45">
        <f t="shared" si="2"/>
        <v>0</v>
      </c>
      <c r="X45">
        <f t="shared" si="3"/>
        <v>0</v>
      </c>
      <c r="Y45">
        <f t="shared" si="4"/>
        <v>0</v>
      </c>
      <c r="AA45">
        <f t="shared" si="8"/>
        <v>0</v>
      </c>
      <c r="AB45" s="14">
        <f>SUM(B45:AA45)</f>
        <v>8</v>
      </c>
      <c r="AE45" t="s">
        <v>16</v>
      </c>
      <c r="AG45">
        <v>10.5</v>
      </c>
      <c r="AH45">
        <v>12.5</v>
      </c>
    </row>
    <row r="46" spans="1:34" x14ac:dyDescent="0.35">
      <c r="A46" s="4" t="str">
        <f t="shared" si="5"/>
        <v>Aada Vesa</v>
      </c>
      <c r="B46">
        <f>IFERROR(VLOOKUP(B13,$AE$4:$AI$12,3,FALSE),0)</f>
        <v>0</v>
      </c>
      <c r="C46">
        <f>IFERROR(VLOOKUP(C13,$AE$4:$AI$12,4,FALSE),0)</f>
        <v>0</v>
      </c>
      <c r="D46">
        <f>IFERROR(VLOOKUP(D13,$AE$15:$AI$23,4,FALSE),0)</f>
        <v>0</v>
      </c>
      <c r="E46">
        <f>IFERROR(VLOOKUP(E13,$AE$51:$AI$59,4,FALSE),0)</f>
        <v>0</v>
      </c>
      <c r="F46">
        <f>IFERROR(VLOOKUP(F13,$AE$51:$AI$59,5,FALSE),0)</f>
        <v>0</v>
      </c>
      <c r="H46">
        <f>IFERROR(VLOOKUP(H13,$AE$15:$AI$23,4,FALSE),0)</f>
        <v>0</v>
      </c>
      <c r="I46">
        <f>IFERROR(VLOOKUP(I13,$AE$4:$AI$12,3,FALSE),0)</f>
        <v>0</v>
      </c>
      <c r="J46">
        <f>IFERROR(VLOOKUP(J13,$AE$40:$AI$48,3,FALSE),0)</f>
        <v>0</v>
      </c>
      <c r="K46">
        <f>IFERROR(VLOOKUP(K13,$AE$40:$AI$48,4,FALSE),0)</f>
        <v>0</v>
      </c>
      <c r="L46">
        <f>IFERROR(VLOOKUP(L13,$AE$4:$AI$12,3,FALSE),0)</f>
        <v>0</v>
      </c>
      <c r="M46">
        <f>IFERROR(VLOOKUP(M13,$AE$15:$AI$23,4,FALSE),0)</f>
        <v>0</v>
      </c>
      <c r="N46">
        <f>IFERROR(VLOOKUP(N13,$AE$4:$AI$12,3,FALSE),0)</f>
        <v>0</v>
      </c>
      <c r="O46">
        <f>IFERROR(VLOOKUP(O13,$AE$4:$AI$12,4,FALSE),0)</f>
        <v>0</v>
      </c>
      <c r="P46">
        <f>IFERROR(VLOOKUP(P13,$AE$15:$AI$23,4,FALSE),0)</f>
        <v>0</v>
      </c>
      <c r="Q46">
        <f>IFERROR(VLOOKUP(Q13,$AE$15:$AI$23,4,FALSE),0)</f>
        <v>0</v>
      </c>
      <c r="R46">
        <f t="shared" si="6"/>
        <v>0</v>
      </c>
      <c r="S46">
        <f t="shared" si="0"/>
        <v>0</v>
      </c>
      <c r="T46">
        <f t="shared" si="1"/>
        <v>0</v>
      </c>
      <c r="V46">
        <f t="shared" si="7"/>
        <v>0</v>
      </c>
      <c r="W46">
        <f t="shared" si="2"/>
        <v>0</v>
      </c>
      <c r="X46">
        <f t="shared" si="3"/>
        <v>0</v>
      </c>
      <c r="Y46">
        <f t="shared" si="4"/>
        <v>0</v>
      </c>
      <c r="AA46">
        <f t="shared" si="8"/>
        <v>0</v>
      </c>
      <c r="AB46" s="14">
        <f>SUM(B46:AA46)</f>
        <v>0</v>
      </c>
      <c r="AE46" t="s">
        <v>30</v>
      </c>
      <c r="AG46">
        <v>10.5</v>
      </c>
      <c r="AH46">
        <v>12.5</v>
      </c>
    </row>
    <row r="47" spans="1:34" x14ac:dyDescent="0.35">
      <c r="A47" s="4" t="str">
        <f t="shared" si="5"/>
        <v>Essi Karvinen</v>
      </c>
      <c r="B47">
        <f>IFERROR(VLOOKUP(B14,$AE$4:$AI$12,3,FALSE),0)</f>
        <v>0</v>
      </c>
      <c r="C47">
        <f>IFERROR(VLOOKUP(C14,$AE$4:$AI$12,4,FALSE),0)</f>
        <v>0</v>
      </c>
      <c r="D47">
        <f>IFERROR(VLOOKUP(D14,$AE$15:$AI$23,4,FALSE),0)</f>
        <v>6</v>
      </c>
      <c r="E47">
        <f>IFERROR(VLOOKUP(E14,$AE$51:$AI$59,4,FALSE),0)</f>
        <v>0</v>
      </c>
      <c r="F47">
        <f>IFERROR(VLOOKUP(F14,$AE$51:$AI$59,5,FALSE),0)</f>
        <v>12.5</v>
      </c>
      <c r="H47">
        <f>IFERROR(VLOOKUP(H14,$AE$15:$AI$23,4,FALSE),0)</f>
        <v>0</v>
      </c>
      <c r="I47">
        <f>IFERROR(VLOOKUP(I14,$AE$4:$AI$12,3,FALSE),0)</f>
        <v>0</v>
      </c>
      <c r="J47">
        <f>IFERROR(VLOOKUP(J14,$AE$40:$AI$48,3,FALSE),0)</f>
        <v>0</v>
      </c>
      <c r="K47">
        <f>IFERROR(VLOOKUP(K14,$AE$40:$AI$48,4,FALSE),0)</f>
        <v>0</v>
      </c>
      <c r="L47">
        <f>IFERROR(VLOOKUP(L14,$AE$4:$AI$12,3,FALSE),0)</f>
        <v>0</v>
      </c>
      <c r="M47">
        <f>IFERROR(VLOOKUP(M14,$AE$15:$AI$23,4,FALSE),0)</f>
        <v>0</v>
      </c>
      <c r="N47">
        <f>IFERROR(VLOOKUP(N14,$AE$4:$AI$12,3,FALSE),0)</f>
        <v>0</v>
      </c>
      <c r="O47">
        <f>IFERROR(VLOOKUP(O14,$AE$4:$AI$12,4,FALSE),0)</f>
        <v>0</v>
      </c>
      <c r="P47">
        <f>IFERROR(VLOOKUP(P14,$AE$15:$AI$23,4,FALSE),0)</f>
        <v>0</v>
      </c>
      <c r="Q47">
        <f>IFERROR(VLOOKUP(Q14,$AE$15:$AI$23,4,FALSE),0)</f>
        <v>0</v>
      </c>
      <c r="R47">
        <f t="shared" si="6"/>
        <v>0</v>
      </c>
      <c r="S47">
        <f t="shared" si="0"/>
        <v>5.5</v>
      </c>
      <c r="T47">
        <f t="shared" si="1"/>
        <v>0</v>
      </c>
      <c r="V47">
        <f t="shared" si="7"/>
        <v>0</v>
      </c>
      <c r="W47">
        <f t="shared" si="2"/>
        <v>0</v>
      </c>
      <c r="X47">
        <f t="shared" si="3"/>
        <v>0</v>
      </c>
      <c r="Y47">
        <f t="shared" si="4"/>
        <v>0</v>
      </c>
      <c r="AA47">
        <f t="shared" si="8"/>
        <v>0</v>
      </c>
      <c r="AB47" s="14">
        <f>SUM(B47:AA47)</f>
        <v>24</v>
      </c>
      <c r="AE47" t="s">
        <v>18</v>
      </c>
      <c r="AG47">
        <v>10.5</v>
      </c>
      <c r="AH47">
        <v>12.5</v>
      </c>
    </row>
    <row r="48" spans="1:34" x14ac:dyDescent="0.35">
      <c r="A48" s="4" t="str">
        <f t="shared" si="5"/>
        <v>Laura Jylhä</v>
      </c>
      <c r="B48">
        <f>IFERROR(VLOOKUP(B15,$AE$4:$AI$12,3,FALSE),0)</f>
        <v>0</v>
      </c>
      <c r="C48">
        <f>IFERROR(VLOOKUP(C15,$AE$4:$AI$12,4,FALSE),0)</f>
        <v>0</v>
      </c>
      <c r="D48">
        <f>IFERROR(VLOOKUP(D15,$AE$15:$AI$23,4,FALSE),0)</f>
        <v>5.5</v>
      </c>
      <c r="E48">
        <f>IFERROR(VLOOKUP(E15,$AE$51:$AI$59,4,FALSE),0)</f>
        <v>0</v>
      </c>
      <c r="F48">
        <f>IFERROR(VLOOKUP(F15,$AE$51:$AI$59,5,FALSE),0)</f>
        <v>0</v>
      </c>
      <c r="H48">
        <f>IFERROR(VLOOKUP(H15,$AE$15:$AI$23,4,FALSE),0)</f>
        <v>0</v>
      </c>
      <c r="I48">
        <f>IFERROR(VLOOKUP(I15,$AE$4:$AI$12,3,FALSE),0)</f>
        <v>0</v>
      </c>
      <c r="J48">
        <f>IFERROR(VLOOKUP(J15,$AE$40:$AI$48,3,FALSE),0)</f>
        <v>0</v>
      </c>
      <c r="K48">
        <f>IFERROR(VLOOKUP(K15,$AE$40:$AI$48,4,FALSE),0)</f>
        <v>0</v>
      </c>
      <c r="L48">
        <f>IFERROR(VLOOKUP(L15,$AE$4:$AI$12,3,FALSE),0)</f>
        <v>0</v>
      </c>
      <c r="M48">
        <f>IFERROR(VLOOKUP(M15,$AE$15:$AI$23,4,FALSE),0)</f>
        <v>0</v>
      </c>
      <c r="N48">
        <f>IFERROR(VLOOKUP(N15,$AE$4:$AI$12,3,FALSE),0)</f>
        <v>0</v>
      </c>
      <c r="O48">
        <f>IFERROR(VLOOKUP(O15,$AE$4:$AI$12,4,FALSE),0)</f>
        <v>0</v>
      </c>
      <c r="P48">
        <f>IFERROR(VLOOKUP(P15,$AE$15:$AI$23,4,FALSE),0)</f>
        <v>0</v>
      </c>
      <c r="Q48">
        <f>IFERROR(VLOOKUP(Q15,$AE$15:$AI$23,4,FALSE),0)</f>
        <v>0</v>
      </c>
      <c r="R48">
        <f t="shared" si="6"/>
        <v>0</v>
      </c>
      <c r="S48">
        <f t="shared" si="0"/>
        <v>0</v>
      </c>
      <c r="T48">
        <f t="shared" si="1"/>
        <v>0</v>
      </c>
      <c r="V48">
        <f t="shared" si="7"/>
        <v>0</v>
      </c>
      <c r="W48">
        <f t="shared" si="2"/>
        <v>0</v>
      </c>
      <c r="X48">
        <f t="shared" si="3"/>
        <v>0</v>
      </c>
      <c r="Y48">
        <f t="shared" si="4"/>
        <v>0</v>
      </c>
      <c r="AA48">
        <f t="shared" si="8"/>
        <v>0</v>
      </c>
      <c r="AB48" s="14">
        <f>SUM(B48:AA48)</f>
        <v>5.5</v>
      </c>
      <c r="AE48" t="s">
        <v>31</v>
      </c>
      <c r="AG48">
        <v>10.5</v>
      </c>
      <c r="AH48">
        <v>12.5</v>
      </c>
    </row>
    <row r="49" spans="1:35" x14ac:dyDescent="0.35">
      <c r="A49" s="4" t="str">
        <f t="shared" si="5"/>
        <v>Anniina Teittinen</v>
      </c>
      <c r="B49">
        <f>IFERROR(VLOOKUP(B16,$AE$4:$AI$12,3,FALSE),0)</f>
        <v>0</v>
      </c>
      <c r="C49">
        <f>IFERROR(VLOOKUP(C16,$AE$4:$AI$12,4,FALSE),0)</f>
        <v>3.5</v>
      </c>
      <c r="D49">
        <f>IFERROR(VLOOKUP(D16,$AE$15:$AI$23,4,FALSE),0)</f>
        <v>6.5</v>
      </c>
      <c r="E49">
        <f>IFERROR(VLOOKUP(E16,$AE$51:$AI$59,4,FALSE),0)</f>
        <v>0</v>
      </c>
      <c r="F49">
        <f>IFERROR(VLOOKUP(F16,$AE$51:$AI$59,5,FALSE),0)</f>
        <v>0</v>
      </c>
      <c r="H49">
        <f>IFERROR(VLOOKUP(H16,$AE$15:$AI$23,4,FALSE),0)</f>
        <v>5.5</v>
      </c>
      <c r="I49">
        <f>IFERROR(VLOOKUP(I16,$AE$4:$AI$12,3,FALSE),0)</f>
        <v>0</v>
      </c>
      <c r="J49">
        <f>IFERROR(VLOOKUP(J16,$AE$40:$AI$48,3,FALSE),0)</f>
        <v>0</v>
      </c>
      <c r="K49">
        <f>IFERROR(VLOOKUP(K16,$AE$40:$AI$48,4,FALSE),0)</f>
        <v>0</v>
      </c>
      <c r="L49">
        <f>IFERROR(VLOOKUP(L16,$AE$4:$AI$12,3,FALSE),0)</f>
        <v>0</v>
      </c>
      <c r="M49">
        <f>IFERROR(VLOOKUP(M16,$AE$15:$AI$23,4,FALSE),0)</f>
        <v>0</v>
      </c>
      <c r="N49">
        <f>IFERROR(VLOOKUP(N16,$AE$4:$AI$12,3,FALSE),0)</f>
        <v>0</v>
      </c>
      <c r="O49">
        <f>IFERROR(VLOOKUP(O16,$AE$4:$AI$12,4,FALSE),0)</f>
        <v>0</v>
      </c>
      <c r="P49">
        <f>IFERROR(VLOOKUP(P16,$AE$15:$AI$23,4,FALSE),0)</f>
        <v>0</v>
      </c>
      <c r="Q49">
        <f>IFERROR(VLOOKUP(Q16,$AE$15:$AI$23,4,FALSE),0)</f>
        <v>0</v>
      </c>
      <c r="R49">
        <f t="shared" si="6"/>
        <v>0</v>
      </c>
      <c r="S49">
        <f t="shared" si="0"/>
        <v>0</v>
      </c>
      <c r="T49">
        <f t="shared" si="1"/>
        <v>0</v>
      </c>
      <c r="V49">
        <f t="shared" si="7"/>
        <v>0</v>
      </c>
      <c r="W49">
        <f t="shared" si="2"/>
        <v>0</v>
      </c>
      <c r="X49">
        <f t="shared" si="3"/>
        <v>0</v>
      </c>
      <c r="Y49">
        <f t="shared" si="4"/>
        <v>0</v>
      </c>
      <c r="Z49">
        <v>2</v>
      </c>
      <c r="AA49">
        <f t="shared" si="8"/>
        <v>0</v>
      </c>
      <c r="AB49" s="14">
        <f>SUM(B49:AA49)</f>
        <v>17.5</v>
      </c>
    </row>
    <row r="50" spans="1:35" x14ac:dyDescent="0.35">
      <c r="A50" s="4" t="str">
        <f t="shared" si="5"/>
        <v>Elviira Vartiainen</v>
      </c>
      <c r="B50">
        <f>IFERROR(VLOOKUP(B17,$AE$4:$AI$12,3,FALSE),0)</f>
        <v>0</v>
      </c>
      <c r="C50">
        <f>IFERROR(VLOOKUP(C17,$AE$4:$AI$12,4,FALSE),0)</f>
        <v>0</v>
      </c>
      <c r="D50">
        <f>IFERROR(VLOOKUP(D17,$AE$15:$AI$23,4,FALSE),0)</f>
        <v>5.5</v>
      </c>
      <c r="E50">
        <f>IFERROR(VLOOKUP(E17,$AE$51:$AI$59,4,FALSE),0)</f>
        <v>0</v>
      </c>
      <c r="F50">
        <f>IFERROR(VLOOKUP(F17,$AE$51:$AI$59,5,FALSE),0)</f>
        <v>0</v>
      </c>
      <c r="H50">
        <f>IFERROR(VLOOKUP(H17,$AE$15:$AI$23,4,FALSE),0)</f>
        <v>0</v>
      </c>
      <c r="I50">
        <f>IFERROR(VLOOKUP(I17,$AE$4:$AI$12,3,FALSE),0)</f>
        <v>0</v>
      </c>
      <c r="J50">
        <f>IFERROR(VLOOKUP(J17,$AE$40:$AI$48,3,FALSE),0)</f>
        <v>0</v>
      </c>
      <c r="K50">
        <f>IFERROR(VLOOKUP(K17,$AE$40:$AI$48,4,FALSE),0)</f>
        <v>0</v>
      </c>
      <c r="L50">
        <f>IFERROR(VLOOKUP(L17,$AE$4:$AI$12,3,FALSE),0)</f>
        <v>0</v>
      </c>
      <c r="M50">
        <f>IFERROR(VLOOKUP(M17,$AE$15:$AI$23,4,FALSE),0)</f>
        <v>0</v>
      </c>
      <c r="N50">
        <f>IFERROR(VLOOKUP(N17,$AE$4:$AI$12,3,FALSE),0)</f>
        <v>0</v>
      </c>
      <c r="O50">
        <f>IFERROR(VLOOKUP(O17,$AE$4:$AI$12,4,FALSE),0)</f>
        <v>0</v>
      </c>
      <c r="P50">
        <f>IFERROR(VLOOKUP(P17,$AE$15:$AI$23,4,FALSE),0)</f>
        <v>0</v>
      </c>
      <c r="Q50">
        <f>IFERROR(VLOOKUP(Q17,$AE$15:$AI$23,4,FALSE),0)</f>
        <v>0</v>
      </c>
      <c r="R50">
        <f t="shared" si="6"/>
        <v>0</v>
      </c>
      <c r="S50">
        <f t="shared" si="0"/>
        <v>0</v>
      </c>
      <c r="T50">
        <f t="shared" si="1"/>
        <v>0</v>
      </c>
      <c r="V50">
        <f t="shared" si="7"/>
        <v>0</v>
      </c>
      <c r="W50">
        <f t="shared" si="2"/>
        <v>0</v>
      </c>
      <c r="X50">
        <f t="shared" si="3"/>
        <v>0</v>
      </c>
      <c r="Y50">
        <f t="shared" si="4"/>
        <v>0</v>
      </c>
      <c r="AA50">
        <f t="shared" si="8"/>
        <v>0</v>
      </c>
      <c r="AB50" s="14">
        <f>SUM(B50:AA50)</f>
        <v>5.5</v>
      </c>
      <c r="AE50" t="s">
        <v>76</v>
      </c>
    </row>
    <row r="51" spans="1:35" x14ac:dyDescent="0.35">
      <c r="A51" s="4" t="str">
        <f t="shared" si="5"/>
        <v>Eerika Karvinen</v>
      </c>
      <c r="B51">
        <f>IFERROR(VLOOKUP(B18,$AE$4:$AI$12,3,FALSE),0)</f>
        <v>0</v>
      </c>
      <c r="C51">
        <f>IFERROR(VLOOKUP(C18,$AE$4:$AI$12,4,FALSE),0)</f>
        <v>0</v>
      </c>
      <c r="D51">
        <f>IFERROR(VLOOKUP(D18,$AE$15:$AI$23,4,FALSE),0)</f>
        <v>6</v>
      </c>
      <c r="E51">
        <f>IFERROR(VLOOKUP(E18,$AE$51:$AI$59,4,FALSE),0)</f>
        <v>12</v>
      </c>
      <c r="F51">
        <f>IFERROR(VLOOKUP(F18,$AE$51:$AI$59,5,FALSE),0)</f>
        <v>0</v>
      </c>
      <c r="G51">
        <v>3</v>
      </c>
      <c r="H51">
        <f>IFERROR(VLOOKUP(H18,$AE$15:$AI$23,4,FALSE),0)</f>
        <v>0</v>
      </c>
      <c r="I51">
        <f>IFERROR(VLOOKUP(I18,$AE$4:$AI$12,3,FALSE),0)</f>
        <v>2.5</v>
      </c>
      <c r="J51">
        <f>IFERROR(VLOOKUP(J18,$AE$40:$AI$48,3,FALSE),0)</f>
        <v>0</v>
      </c>
      <c r="K51">
        <f>IFERROR(VLOOKUP(K18,$AE$40:$AI$48,4,FALSE),0)</f>
        <v>0</v>
      </c>
      <c r="L51">
        <f>IFERROR(VLOOKUP(L18,$AE$4:$AI$12,3,FALSE),0)</f>
        <v>1.5</v>
      </c>
      <c r="M51">
        <f>IFERROR(VLOOKUP(M18,$AE$15:$AI$23,4,FALSE),0)</f>
        <v>0</v>
      </c>
      <c r="N51">
        <f>IFERROR(VLOOKUP(N18,$AE$4:$AI$12,3,FALSE),0)</f>
        <v>0</v>
      </c>
      <c r="O51">
        <f>IFERROR(VLOOKUP(O18,$AE$4:$AI$12,4,FALSE),0)</f>
        <v>0</v>
      </c>
      <c r="P51">
        <f>IFERROR(VLOOKUP(P18,$AE$15:$AI$23,4,FALSE),0)</f>
        <v>6.5</v>
      </c>
      <c r="Q51">
        <f>IFERROR(VLOOKUP(Q18,$AE$15:$AI$23,4,FALSE),0)</f>
        <v>0</v>
      </c>
      <c r="R51">
        <f t="shared" si="6"/>
        <v>0</v>
      </c>
      <c r="S51">
        <f t="shared" si="0"/>
        <v>5.5</v>
      </c>
      <c r="T51">
        <f t="shared" si="1"/>
        <v>0</v>
      </c>
      <c r="V51">
        <f t="shared" si="7"/>
        <v>0</v>
      </c>
      <c r="W51">
        <f t="shared" si="2"/>
        <v>2.5</v>
      </c>
      <c r="X51">
        <f t="shared" si="3"/>
        <v>0</v>
      </c>
      <c r="Y51">
        <f t="shared" si="4"/>
        <v>0</v>
      </c>
      <c r="AA51">
        <f t="shared" si="8"/>
        <v>4</v>
      </c>
      <c r="AB51" s="14">
        <f>SUM(B51:AA51)</f>
        <v>43.5</v>
      </c>
      <c r="AE51" s="2" t="s">
        <v>3</v>
      </c>
      <c r="AF51" s="2"/>
      <c r="AH51">
        <v>12</v>
      </c>
      <c r="AI51">
        <v>14</v>
      </c>
    </row>
    <row r="52" spans="1:35" x14ac:dyDescent="0.35">
      <c r="A52" s="4" t="str">
        <f t="shared" si="5"/>
        <v>Hanna Virtanen</v>
      </c>
      <c r="B52">
        <f>IFERROR(VLOOKUP(B19,$AE$4:$AI$12,3,FALSE),0)</f>
        <v>0</v>
      </c>
      <c r="C52">
        <f>IFERROR(VLOOKUP(C19,$AE$4:$AI$12,4,FALSE),0)</f>
        <v>0</v>
      </c>
      <c r="D52">
        <f>IFERROR(VLOOKUP(D19,$AE$15:$AI$23,4,FALSE),0)</f>
        <v>0</v>
      </c>
      <c r="E52">
        <f>IFERROR(VLOOKUP(E19,$AE$51:$AI$59,4,FALSE),0)</f>
        <v>0</v>
      </c>
      <c r="F52">
        <f>IFERROR(VLOOKUP(F19,$AE$51:$AI$59,5,FALSE),0)</f>
        <v>0</v>
      </c>
      <c r="H52">
        <f>IFERROR(VLOOKUP(H19,$AE$15:$AI$23,4,FALSE),0)</f>
        <v>0</v>
      </c>
      <c r="I52">
        <f>IFERROR(VLOOKUP(I19,$AE$4:$AI$12,3,FALSE),0)</f>
        <v>0</v>
      </c>
      <c r="J52">
        <f>IFERROR(VLOOKUP(J19,$AE$40:$AI$48,3,FALSE),0)</f>
        <v>0</v>
      </c>
      <c r="K52">
        <f>IFERROR(VLOOKUP(K19,$AE$40:$AI$48,4,FALSE),0)</f>
        <v>0</v>
      </c>
      <c r="L52">
        <f>IFERROR(VLOOKUP(L19,$AE$4:$AI$12,3,FALSE),0)</f>
        <v>0</v>
      </c>
      <c r="M52">
        <f>IFERROR(VLOOKUP(M19,$AE$15:$AI$23,4,FALSE),0)</f>
        <v>0</v>
      </c>
      <c r="N52">
        <f>IFERROR(VLOOKUP(N19,$AE$4:$AI$12,3,FALSE),0)</f>
        <v>0</v>
      </c>
      <c r="O52">
        <f>IFERROR(VLOOKUP(O19,$AE$4:$AI$12,4,FALSE),0)</f>
        <v>0</v>
      </c>
      <c r="P52">
        <f>IFERROR(VLOOKUP(P19,$AE$15:$AI$23,4,FALSE),0)</f>
        <v>0</v>
      </c>
      <c r="Q52">
        <f>IFERROR(VLOOKUP(Q19,$AE$15:$AI$23,4,FALSE),0)</f>
        <v>0</v>
      </c>
      <c r="R52">
        <f t="shared" si="6"/>
        <v>0</v>
      </c>
      <c r="S52">
        <f t="shared" si="0"/>
        <v>0</v>
      </c>
      <c r="T52">
        <f t="shared" si="1"/>
        <v>0</v>
      </c>
      <c r="V52">
        <f t="shared" si="7"/>
        <v>0</v>
      </c>
      <c r="W52">
        <f t="shared" si="2"/>
        <v>0</v>
      </c>
      <c r="X52">
        <f t="shared" si="3"/>
        <v>0</v>
      </c>
      <c r="Y52">
        <f t="shared" si="4"/>
        <v>0</v>
      </c>
      <c r="Z52">
        <v>1</v>
      </c>
      <c r="AA52">
        <f t="shared" si="8"/>
        <v>0</v>
      </c>
      <c r="AB52" s="14">
        <f>SUM(B52:AA52)</f>
        <v>1</v>
      </c>
      <c r="AE52" s="2" t="s">
        <v>12</v>
      </c>
      <c r="AF52" s="2"/>
      <c r="AH52">
        <v>11.5</v>
      </c>
      <c r="AI52" s="7">
        <v>13.5</v>
      </c>
    </row>
    <row r="53" spans="1:35" x14ac:dyDescent="0.35">
      <c r="A53" s="4" t="str">
        <f t="shared" si="5"/>
        <v>Jutta Soininen</v>
      </c>
      <c r="B53">
        <f>IFERROR(VLOOKUP(B20,$AE$4:$AI$12,3,FALSE),0)</f>
        <v>0</v>
      </c>
      <c r="C53">
        <f>IFERROR(VLOOKUP(C20,$AE$4:$AI$12,4,FALSE),0)</f>
        <v>0</v>
      </c>
      <c r="D53">
        <f>IFERROR(VLOOKUP(D20,$AE$15:$AI$23,4,FALSE),0)</f>
        <v>0</v>
      </c>
      <c r="E53">
        <f>IFERROR(VLOOKUP(E20,$AE$51:$AI$59,4,FALSE),0)</f>
        <v>0</v>
      </c>
      <c r="F53">
        <f>IFERROR(VLOOKUP(F20,$AE$51:$AI$59,5,FALSE),0)</f>
        <v>0</v>
      </c>
      <c r="H53">
        <f>IFERROR(VLOOKUP(H20,$AE$15:$AI$23,4,FALSE),0)</f>
        <v>0</v>
      </c>
      <c r="I53">
        <f>IFERROR(VLOOKUP(I20,$AE$4:$AI$12,3,FALSE),0)</f>
        <v>0</v>
      </c>
      <c r="J53">
        <f>IFERROR(VLOOKUP(J20,$AE$40:$AI$48,3,FALSE),0)</f>
        <v>0</v>
      </c>
      <c r="K53">
        <f>IFERROR(VLOOKUP(K20,$AE$40:$AI$48,4,FALSE),0)</f>
        <v>0</v>
      </c>
      <c r="L53">
        <f>IFERROR(VLOOKUP(L20,$AE$4:$AI$12,3,FALSE),0)</f>
        <v>0</v>
      </c>
      <c r="M53">
        <f>IFERROR(VLOOKUP(M20,$AE$15:$AI$23,4,FALSE),0)</f>
        <v>0</v>
      </c>
      <c r="N53">
        <f>IFERROR(VLOOKUP(N20,$AE$4:$AI$12,3,FALSE),0)</f>
        <v>0</v>
      </c>
      <c r="O53">
        <f>IFERROR(VLOOKUP(O20,$AE$4:$AI$12,4,FALSE),0)</f>
        <v>0</v>
      </c>
      <c r="P53">
        <f>IFERROR(VLOOKUP(P20,$AE$15:$AI$23,4,FALSE),0)</f>
        <v>0</v>
      </c>
      <c r="Q53">
        <f>IFERROR(VLOOKUP(Q20,$AE$15:$AI$23,4,FALSE),0)</f>
        <v>0</v>
      </c>
      <c r="R53">
        <f t="shared" si="6"/>
        <v>0</v>
      </c>
      <c r="S53">
        <f t="shared" si="0"/>
        <v>0</v>
      </c>
      <c r="T53">
        <f t="shared" si="1"/>
        <v>0</v>
      </c>
      <c r="V53">
        <f t="shared" si="7"/>
        <v>0</v>
      </c>
      <c r="W53">
        <f t="shared" si="2"/>
        <v>0</v>
      </c>
      <c r="X53">
        <f t="shared" si="3"/>
        <v>0</v>
      </c>
      <c r="Y53">
        <f t="shared" si="4"/>
        <v>0</v>
      </c>
      <c r="AA53">
        <f t="shared" si="8"/>
        <v>0</v>
      </c>
      <c r="AB53" s="14">
        <f>SUM(B53:AA53)</f>
        <v>0</v>
      </c>
      <c r="AE53" t="s">
        <v>5</v>
      </c>
      <c r="AH53">
        <v>11</v>
      </c>
      <c r="AI53">
        <v>13</v>
      </c>
    </row>
    <row r="54" spans="1:35" x14ac:dyDescent="0.35">
      <c r="A54" s="4" t="str">
        <f t="shared" si="5"/>
        <v>Miila Pulkkinen</v>
      </c>
      <c r="B54">
        <f>IFERROR(VLOOKUP(B21,$AE$4:$AI$12,3,FALSE),0)</f>
        <v>0</v>
      </c>
      <c r="C54">
        <f>IFERROR(VLOOKUP(C21,$AE$4:$AI$12,4,FALSE),0)</f>
        <v>0</v>
      </c>
      <c r="D54">
        <f>IFERROR(VLOOKUP(D21,$AE$15:$AI$23,4,FALSE),0)</f>
        <v>0</v>
      </c>
      <c r="E54">
        <f>IFERROR(VLOOKUP(E21,$AE$51:$AI$59,4,FALSE),0)</f>
        <v>0</v>
      </c>
      <c r="F54">
        <f>IFERROR(VLOOKUP(F21,$AE$51:$AI$59,5,FALSE),0)</f>
        <v>0</v>
      </c>
      <c r="H54">
        <f>IFERROR(VLOOKUP(H21,$AE$15:$AI$23,4,FALSE),0)</f>
        <v>5.5</v>
      </c>
      <c r="I54">
        <f>IFERROR(VLOOKUP(I21,$AE$4:$AI$12,3,FALSE),0)</f>
        <v>0</v>
      </c>
      <c r="J54">
        <f>IFERROR(VLOOKUP(J21,$AE$40:$AI$48,3,FALSE),0)</f>
        <v>10.5</v>
      </c>
      <c r="K54">
        <f>IFERROR(VLOOKUP(K21,$AE$40:$AI$48,4,FALSE),0)</f>
        <v>0</v>
      </c>
      <c r="L54">
        <f>IFERROR(VLOOKUP(L21,$AE$4:$AI$12,3,FALSE),0)</f>
        <v>0</v>
      </c>
      <c r="M54">
        <f>IFERROR(VLOOKUP(M21,$AE$15:$AI$23,4,FALSE),0)</f>
        <v>5.5</v>
      </c>
      <c r="N54">
        <f>IFERROR(VLOOKUP(N21,$AE$4:$AI$12,3,FALSE),0)</f>
        <v>3</v>
      </c>
      <c r="O54">
        <f>IFERROR(VLOOKUP(O21,$AE$4:$AI$12,4,FALSE),0)</f>
        <v>2.5</v>
      </c>
      <c r="P54">
        <f>IFERROR(VLOOKUP(P21,$AE$15:$AI$23,4,FALSE),0)</f>
        <v>5.5</v>
      </c>
      <c r="Q54">
        <f>IFERROR(VLOOKUP(Q21,$AE$15:$AI$23,4,FALSE),0)</f>
        <v>6.5</v>
      </c>
      <c r="R54">
        <f t="shared" si="6"/>
        <v>0</v>
      </c>
      <c r="S54">
        <f t="shared" si="0"/>
        <v>6</v>
      </c>
      <c r="T54">
        <f t="shared" si="1"/>
        <v>0</v>
      </c>
      <c r="V54">
        <f t="shared" si="7"/>
        <v>0</v>
      </c>
      <c r="W54">
        <f t="shared" si="2"/>
        <v>3.5</v>
      </c>
      <c r="X54">
        <f t="shared" si="3"/>
        <v>0</v>
      </c>
      <c r="Y54">
        <f t="shared" si="4"/>
        <v>0</v>
      </c>
      <c r="Z54">
        <v>2</v>
      </c>
      <c r="AA54">
        <f t="shared" si="8"/>
        <v>3.5</v>
      </c>
      <c r="AB54" s="14">
        <f>SUM(B54:AA54)</f>
        <v>54</v>
      </c>
      <c r="AE54" t="s">
        <v>14</v>
      </c>
      <c r="AH54">
        <v>10.5</v>
      </c>
      <c r="AI54">
        <v>12.5</v>
      </c>
    </row>
    <row r="55" spans="1:35" x14ac:dyDescent="0.35">
      <c r="A55" s="4" t="str">
        <f t="shared" si="5"/>
        <v>Iisa Markkanen</v>
      </c>
      <c r="B55">
        <f>IFERROR(VLOOKUP(B22,$AE$4:$AI$12,3,FALSE),0)</f>
        <v>0</v>
      </c>
      <c r="C55">
        <f>IFERROR(VLOOKUP(C22,$AE$4:$AI$12,4,FALSE),0)</f>
        <v>0</v>
      </c>
      <c r="D55">
        <f>IFERROR(VLOOKUP(D22,$AE$15:$AI$23,4,FALSE),0)</f>
        <v>0</v>
      </c>
      <c r="E55">
        <f>IFERROR(VLOOKUP(E22,$AE$51:$AI$59,4,FALSE),0)</f>
        <v>0</v>
      </c>
      <c r="F55">
        <f>IFERROR(VLOOKUP(F22,$AE$51:$AI$59,5,FALSE),0)</f>
        <v>0</v>
      </c>
      <c r="H55">
        <f>IFERROR(VLOOKUP(H22,$AE$15:$AI$23,4,FALSE),0)</f>
        <v>0</v>
      </c>
      <c r="I55">
        <f>IFERROR(VLOOKUP(I22,$AE$4:$AI$12,3,FALSE),0)</f>
        <v>0</v>
      </c>
      <c r="J55">
        <f>IFERROR(VLOOKUP(J22,$AE$40:$AI$48,3,FALSE),0)</f>
        <v>0</v>
      </c>
      <c r="K55">
        <f>IFERROR(VLOOKUP(K22,$AE$40:$AI$48,4,FALSE),0)</f>
        <v>0</v>
      </c>
      <c r="L55">
        <f>IFERROR(VLOOKUP(L22,$AE$4:$AI$12,3,FALSE),0)</f>
        <v>0</v>
      </c>
      <c r="M55">
        <f>IFERROR(VLOOKUP(M22,$AE$15:$AI$23,4,FALSE),0)</f>
        <v>0</v>
      </c>
      <c r="N55">
        <f>IFERROR(VLOOKUP(N22,$AE$4:$AI$12,3,FALSE),0)</f>
        <v>0</v>
      </c>
      <c r="O55">
        <f>IFERROR(VLOOKUP(O22,$AE$4:$AI$12,4,FALSE),0)</f>
        <v>0</v>
      </c>
      <c r="P55">
        <f>IFERROR(VLOOKUP(P22,$AE$15:$AI$23,4,FALSE),0)</f>
        <v>0</v>
      </c>
      <c r="Q55">
        <f>IFERROR(VLOOKUP(Q22,$AE$15:$AI$23,4,FALSE),0)</f>
        <v>0</v>
      </c>
      <c r="R55">
        <f t="shared" si="6"/>
        <v>0</v>
      </c>
      <c r="S55">
        <f t="shared" si="0"/>
        <v>0</v>
      </c>
      <c r="T55">
        <f t="shared" si="1"/>
        <v>0</v>
      </c>
      <c r="V55">
        <f t="shared" si="7"/>
        <v>0</v>
      </c>
      <c r="W55">
        <f t="shared" si="2"/>
        <v>0</v>
      </c>
      <c r="X55">
        <f t="shared" si="3"/>
        <v>0</v>
      </c>
      <c r="Y55">
        <f t="shared" si="4"/>
        <v>0</v>
      </c>
      <c r="AA55">
        <f t="shared" si="8"/>
        <v>0</v>
      </c>
      <c r="AB55" s="14">
        <f>SUM(B55:AA55)</f>
        <v>0</v>
      </c>
      <c r="AE55" t="s">
        <v>7</v>
      </c>
      <c r="AH55">
        <v>10.5</v>
      </c>
      <c r="AI55">
        <v>12.5</v>
      </c>
    </row>
    <row r="56" spans="1:35" x14ac:dyDescent="0.35">
      <c r="A56" s="4" t="str">
        <f t="shared" si="5"/>
        <v>Aurora Keitaa</v>
      </c>
      <c r="B56">
        <f>IFERROR(VLOOKUP(B23,$AE$4:$AI$12,3,FALSE),0)</f>
        <v>0</v>
      </c>
      <c r="C56">
        <f>IFERROR(VLOOKUP(C23,$AE$4:$AI$12,4,FALSE),0)</f>
        <v>0</v>
      </c>
      <c r="D56">
        <f>IFERROR(VLOOKUP(D23,$AE$15:$AI$23,4,FALSE),0)</f>
        <v>0</v>
      </c>
      <c r="E56">
        <f>IFERROR(VLOOKUP(E23,$AE$51:$AI$59,4,FALSE),0)</f>
        <v>0</v>
      </c>
      <c r="F56">
        <f>IFERROR(VLOOKUP(F23,$AE$51:$AI$59,5,FALSE),0)</f>
        <v>0</v>
      </c>
      <c r="H56">
        <f>IFERROR(VLOOKUP(H23,$AE$15:$AI$23,4,FALSE),0)</f>
        <v>0</v>
      </c>
      <c r="I56">
        <f>IFERROR(VLOOKUP(I23,$AE$4:$AI$12,3,FALSE),0)</f>
        <v>0</v>
      </c>
      <c r="J56">
        <f>IFERROR(VLOOKUP(J23,$AE$40:$AI$48,3,FALSE),0)</f>
        <v>0</v>
      </c>
      <c r="K56">
        <f>IFERROR(VLOOKUP(K23,$AE$40:$AI$48,4,FALSE),0)</f>
        <v>0</v>
      </c>
      <c r="L56">
        <f>IFERROR(VLOOKUP(L23,$AE$4:$AI$12,3,FALSE),0)</f>
        <v>0</v>
      </c>
      <c r="M56">
        <f>IFERROR(VLOOKUP(M23,$AE$15:$AI$23,4,FALSE),0)</f>
        <v>0</v>
      </c>
      <c r="N56">
        <f>IFERROR(VLOOKUP(N23,$AE$4:$AI$12,3,FALSE),0)</f>
        <v>0</v>
      </c>
      <c r="O56">
        <f>IFERROR(VLOOKUP(O23,$AE$4:$AI$12,4,FALSE),0)</f>
        <v>0</v>
      </c>
      <c r="P56">
        <f>IFERROR(VLOOKUP(P23,$AE$15:$AI$23,4,FALSE),0)</f>
        <v>0</v>
      </c>
      <c r="Q56">
        <f>IFERROR(VLOOKUP(Q23,$AE$15:$AI$23,4,FALSE),0)</f>
        <v>0</v>
      </c>
      <c r="R56">
        <f t="shared" si="6"/>
        <v>0</v>
      </c>
      <c r="S56">
        <f t="shared" si="0"/>
        <v>0</v>
      </c>
      <c r="T56">
        <f t="shared" si="1"/>
        <v>5</v>
      </c>
      <c r="U56">
        <v>3</v>
      </c>
      <c r="V56">
        <f t="shared" si="7"/>
        <v>0</v>
      </c>
      <c r="W56">
        <f t="shared" si="2"/>
        <v>0</v>
      </c>
      <c r="X56">
        <f t="shared" si="3"/>
        <v>0</v>
      </c>
      <c r="Y56">
        <f t="shared" si="4"/>
        <v>2</v>
      </c>
      <c r="Z56">
        <v>3</v>
      </c>
      <c r="AA56">
        <f t="shared" si="8"/>
        <v>0</v>
      </c>
      <c r="AB56" s="14">
        <f>SUM(B56:AA56)</f>
        <v>13</v>
      </c>
      <c r="AE56" t="s">
        <v>16</v>
      </c>
      <c r="AH56">
        <v>10.5</v>
      </c>
      <c r="AI56">
        <v>12.5</v>
      </c>
    </row>
    <row r="57" spans="1:35" x14ac:dyDescent="0.35">
      <c r="A57" s="4" t="str">
        <f t="shared" si="5"/>
        <v>Elsa Hartikainen</v>
      </c>
      <c r="B57">
        <f>IFERROR(VLOOKUP(B24,$AE$4:$AI$12,3,FALSE),0)</f>
        <v>2</v>
      </c>
      <c r="C57">
        <f>IFERROR(VLOOKUP(C24,$AE$4:$AI$12,4,FALSE),0)</f>
        <v>0</v>
      </c>
      <c r="D57">
        <f>IFERROR(VLOOKUP(D24,$AE$15:$AI$23,4,FALSE),0)</f>
        <v>0</v>
      </c>
      <c r="E57">
        <f>IFERROR(VLOOKUP(E24,$AE$51:$AI$59,4,FALSE),0)</f>
        <v>0</v>
      </c>
      <c r="F57">
        <f>IFERROR(VLOOKUP(F24,$AE$51:$AI$59,5,FALSE),0)</f>
        <v>0</v>
      </c>
      <c r="H57">
        <f>IFERROR(VLOOKUP(H24,$AE$15:$AI$23,4,FALSE),0)</f>
        <v>0</v>
      </c>
      <c r="I57">
        <f>IFERROR(VLOOKUP(I24,$AE$4:$AI$12,3,FALSE),0)</f>
        <v>0</v>
      </c>
      <c r="J57">
        <f>IFERROR(VLOOKUP(J24,$AE$40:$AI$48,3,FALSE),0)</f>
        <v>0</v>
      </c>
      <c r="K57">
        <f>IFERROR(VLOOKUP(K24,$AE$40:$AI$48,4,FALSE),0)</f>
        <v>0</v>
      </c>
      <c r="L57">
        <f>IFERROR(VLOOKUP(L24,$AE$4:$AI$12,3,FALSE),0)</f>
        <v>0</v>
      </c>
      <c r="M57">
        <f>IFERROR(VLOOKUP(M24,$AE$15:$AI$23,4,FALSE),0)</f>
        <v>0</v>
      </c>
      <c r="N57">
        <f>IFERROR(VLOOKUP(N24,$AE$4:$AI$12,3,FALSE),0)</f>
        <v>0</v>
      </c>
      <c r="O57">
        <f>IFERROR(VLOOKUP(O24,$AE$4:$AI$12,4,FALSE),0)</f>
        <v>0</v>
      </c>
      <c r="P57">
        <f>IFERROR(VLOOKUP(P24,$AE$15:$AI$23,4,FALSE),0)</f>
        <v>0</v>
      </c>
      <c r="Q57">
        <f>IFERROR(VLOOKUP(Q24,$AE$15:$AI$23,4,FALSE),0)</f>
        <v>0</v>
      </c>
      <c r="R57">
        <f t="shared" si="6"/>
        <v>0</v>
      </c>
      <c r="S57">
        <f t="shared" si="0"/>
        <v>0</v>
      </c>
      <c r="T57">
        <f t="shared" si="1"/>
        <v>4</v>
      </c>
      <c r="U57">
        <v>1</v>
      </c>
      <c r="V57">
        <f t="shared" si="7"/>
        <v>0</v>
      </c>
      <c r="W57">
        <f t="shared" si="2"/>
        <v>0</v>
      </c>
      <c r="X57">
        <f t="shared" si="3"/>
        <v>0</v>
      </c>
      <c r="Y57">
        <f t="shared" si="4"/>
        <v>1</v>
      </c>
      <c r="Z57">
        <v>1</v>
      </c>
      <c r="AA57">
        <f t="shared" si="8"/>
        <v>0</v>
      </c>
      <c r="AB57" s="14">
        <f>SUM(B57:AA57)</f>
        <v>9</v>
      </c>
      <c r="AE57" t="s">
        <v>30</v>
      </c>
      <c r="AH57">
        <v>10.5</v>
      </c>
      <c r="AI57">
        <v>12.5</v>
      </c>
    </row>
    <row r="58" spans="1:35" x14ac:dyDescent="0.35">
      <c r="A58" s="4" t="str">
        <f t="shared" si="5"/>
        <v>Veera Niiranen</v>
      </c>
      <c r="B58">
        <f>IFERROR(VLOOKUP(B25,$AE$4:$AI$12,3,FALSE),0)</f>
        <v>3</v>
      </c>
      <c r="C58">
        <f>IFERROR(VLOOKUP(C25,$AE$4:$AI$12,4,FALSE),0)</f>
        <v>0</v>
      </c>
      <c r="D58">
        <f>IFERROR(VLOOKUP(D25,$AE$15:$AI$23,4,FALSE),0)</f>
        <v>0</v>
      </c>
      <c r="E58">
        <f>IFERROR(VLOOKUP(E25,$AE$51:$AI$59,4,FALSE),0)</f>
        <v>0</v>
      </c>
      <c r="F58">
        <f>IFERROR(VLOOKUP(F25,$AE$51:$AI$59,5,FALSE),0)</f>
        <v>0</v>
      </c>
      <c r="H58">
        <f>IFERROR(VLOOKUP(H25,$AE$15:$AI$23,4,FALSE),0)</f>
        <v>0</v>
      </c>
      <c r="I58">
        <f>IFERROR(VLOOKUP(I25,$AE$4:$AI$12,3,FALSE),0)</f>
        <v>0</v>
      </c>
      <c r="J58">
        <f>IFERROR(VLOOKUP(J25,$AE$40:$AI$48,3,FALSE),0)</f>
        <v>0</v>
      </c>
      <c r="K58">
        <f>IFERROR(VLOOKUP(K25,$AE$40:$AI$48,4,FALSE),0)</f>
        <v>0</v>
      </c>
      <c r="L58">
        <f>IFERROR(VLOOKUP(L25,$AE$4:$AI$12,3,FALSE),0)</f>
        <v>0</v>
      </c>
      <c r="M58">
        <f>IFERROR(VLOOKUP(M25,$AE$15:$AI$23,4,FALSE),0)</f>
        <v>0</v>
      </c>
      <c r="N58">
        <f>IFERROR(VLOOKUP(N25,$AE$4:$AI$12,3,FALSE),0)</f>
        <v>0</v>
      </c>
      <c r="O58">
        <f>IFERROR(VLOOKUP(O25,$AE$4:$AI$12,4,FALSE),0)</f>
        <v>0</v>
      </c>
      <c r="P58">
        <f>IFERROR(VLOOKUP(P25,$AE$15:$AI$23,4,FALSE),0)</f>
        <v>0</v>
      </c>
      <c r="Q58">
        <f>IFERROR(VLOOKUP(Q25,$AE$15:$AI$23,4,FALSE),0)</f>
        <v>0</v>
      </c>
      <c r="R58">
        <f t="shared" si="6"/>
        <v>0</v>
      </c>
      <c r="S58">
        <f t="shared" si="0"/>
        <v>0</v>
      </c>
      <c r="T58">
        <f t="shared" si="1"/>
        <v>3.5</v>
      </c>
      <c r="V58">
        <f t="shared" si="7"/>
        <v>0</v>
      </c>
      <c r="W58">
        <f t="shared" si="2"/>
        <v>0</v>
      </c>
      <c r="X58">
        <f t="shared" si="3"/>
        <v>0</v>
      </c>
      <c r="Y58">
        <f t="shared" si="4"/>
        <v>1.5</v>
      </c>
      <c r="Z58">
        <v>2</v>
      </c>
      <c r="AA58">
        <f t="shared" si="8"/>
        <v>0</v>
      </c>
      <c r="AB58" s="14">
        <f>SUM(B58:AA58)</f>
        <v>10</v>
      </c>
      <c r="AE58" t="s">
        <v>18</v>
      </c>
      <c r="AH58">
        <v>10.5</v>
      </c>
      <c r="AI58">
        <v>12.5</v>
      </c>
    </row>
    <row r="59" spans="1:35" x14ac:dyDescent="0.35">
      <c r="A59" s="4" t="str">
        <f t="shared" si="5"/>
        <v>Vilma Savolainen</v>
      </c>
      <c r="B59">
        <f>IFERROR(VLOOKUP(B26,$AE$4:$AI$12,3,FALSE),0)</f>
        <v>0</v>
      </c>
      <c r="C59">
        <f>IFERROR(VLOOKUP(C26,$AE$4:$AI$12,4,FALSE),0)</f>
        <v>0</v>
      </c>
      <c r="D59">
        <f>IFERROR(VLOOKUP(D26,$AE$15:$AI$23,4,FALSE),0)</f>
        <v>0</v>
      </c>
      <c r="E59">
        <f>IFERROR(VLOOKUP(E26,$AE$51:$AI$59,4,FALSE),0)</f>
        <v>0</v>
      </c>
      <c r="F59">
        <f>IFERROR(VLOOKUP(F26,$AE$51:$AI$59,5,FALSE),0)</f>
        <v>0</v>
      </c>
      <c r="H59">
        <f>IFERROR(VLOOKUP(H26,$AE$15:$AI$23,4,FALSE),0)</f>
        <v>0</v>
      </c>
      <c r="I59">
        <f>IFERROR(VLOOKUP(I26,$AE$4:$AI$12,3,FALSE),0)</f>
        <v>0</v>
      </c>
      <c r="J59">
        <f>IFERROR(VLOOKUP(J26,$AE$40:$AI$48,3,FALSE),0)</f>
        <v>0</v>
      </c>
      <c r="K59">
        <f>IFERROR(VLOOKUP(K26,$AE$40:$AI$48,4,FALSE),0)</f>
        <v>0</v>
      </c>
      <c r="L59">
        <f>IFERROR(VLOOKUP(L26,$AE$4:$AI$12,3,FALSE),0)</f>
        <v>0</v>
      </c>
      <c r="M59">
        <f>IFERROR(VLOOKUP(M26,$AE$15:$AI$23,4,FALSE),0)</f>
        <v>0</v>
      </c>
      <c r="N59">
        <f>IFERROR(VLOOKUP(N26,$AE$4:$AI$12,3,FALSE),0)</f>
        <v>0</v>
      </c>
      <c r="O59">
        <f>IFERROR(VLOOKUP(O26,$AE$4:$AI$12,4,FALSE),0)</f>
        <v>0</v>
      </c>
      <c r="P59">
        <f>IFERROR(VLOOKUP(P26,$AE$15:$AI$23,4,FALSE),0)</f>
        <v>0</v>
      </c>
      <c r="Q59">
        <f>IFERROR(VLOOKUP(Q26,$AE$15:$AI$23,4,FALSE),0)</f>
        <v>0</v>
      </c>
      <c r="R59">
        <f t="shared" si="6"/>
        <v>0</v>
      </c>
      <c r="S59">
        <f t="shared" si="0"/>
        <v>0</v>
      </c>
      <c r="T59">
        <f t="shared" si="1"/>
        <v>0</v>
      </c>
      <c r="V59">
        <f t="shared" si="7"/>
        <v>0</v>
      </c>
      <c r="W59">
        <f t="shared" si="2"/>
        <v>0</v>
      </c>
      <c r="X59">
        <f t="shared" si="3"/>
        <v>3</v>
      </c>
      <c r="Y59">
        <f t="shared" si="4"/>
        <v>0</v>
      </c>
      <c r="Z59">
        <v>3</v>
      </c>
      <c r="AA59">
        <f t="shared" si="8"/>
        <v>0</v>
      </c>
      <c r="AB59" s="14">
        <f>SUM(B59:AA59)</f>
        <v>6</v>
      </c>
      <c r="AE59" t="s">
        <v>31</v>
      </c>
      <c r="AH59">
        <v>10.5</v>
      </c>
      <c r="AI59">
        <v>12.5</v>
      </c>
    </row>
    <row r="60" spans="1:35" x14ac:dyDescent="0.35">
      <c r="A60" s="4" t="str">
        <f t="shared" si="5"/>
        <v>Venla Tepsa</v>
      </c>
      <c r="B60">
        <f>IFERROR(VLOOKUP(B27,$AE$4:$AI$12,3,FALSE),0)</f>
        <v>0</v>
      </c>
      <c r="C60">
        <f>IFERROR(VLOOKUP(C27,$AE$4:$AI$12,4,FALSE),0)</f>
        <v>0</v>
      </c>
      <c r="D60">
        <f>IFERROR(VLOOKUP(D27,$AE$15:$AI$23,4,FALSE),0)</f>
        <v>0</v>
      </c>
      <c r="E60">
        <f>IFERROR(VLOOKUP(E27,$AE$51:$AI$59,4,FALSE),0)</f>
        <v>0</v>
      </c>
      <c r="F60">
        <f>IFERROR(VLOOKUP(F27,$AE$51:$AI$59,5,FALSE),0)</f>
        <v>0</v>
      </c>
      <c r="H60">
        <f>IFERROR(VLOOKUP(H27,$AE$15:$AI$23,4,FALSE),0)</f>
        <v>0</v>
      </c>
      <c r="I60">
        <f>IFERROR(VLOOKUP(I27,$AE$4:$AI$12,3,FALSE),0)</f>
        <v>0</v>
      </c>
      <c r="J60">
        <f>IFERROR(VLOOKUP(J27,$AE$40:$AI$48,3,FALSE),0)</f>
        <v>0</v>
      </c>
      <c r="K60">
        <f>IFERROR(VLOOKUP(K27,$AE$40:$AI$48,4,FALSE),0)</f>
        <v>0</v>
      </c>
      <c r="L60">
        <f>IFERROR(VLOOKUP(L27,$AE$4:$AI$12,3,FALSE),0)</f>
        <v>0</v>
      </c>
      <c r="M60">
        <f>IFERROR(VLOOKUP(M27,$AE$15:$AI$23,4,FALSE),0)</f>
        <v>0</v>
      </c>
      <c r="N60">
        <f>IFERROR(VLOOKUP(N27,$AE$4:$AI$12,3,FALSE),0)</f>
        <v>0</v>
      </c>
      <c r="O60">
        <f>IFERROR(VLOOKUP(O27,$AE$4:$AI$12,4,FALSE),0)</f>
        <v>0</v>
      </c>
      <c r="P60">
        <f>IFERROR(VLOOKUP(P27,$AE$15:$AI$23,4,FALSE),0)</f>
        <v>0</v>
      </c>
      <c r="Q60">
        <f>IFERROR(VLOOKUP(Q27,$AE$15:$AI$23,4,FALSE),0)</f>
        <v>0</v>
      </c>
      <c r="R60">
        <f t="shared" si="6"/>
        <v>0</v>
      </c>
      <c r="S60">
        <f t="shared" si="0"/>
        <v>0</v>
      </c>
      <c r="T60">
        <f t="shared" si="1"/>
        <v>0</v>
      </c>
      <c r="V60">
        <f t="shared" si="7"/>
        <v>0</v>
      </c>
      <c r="W60">
        <f t="shared" si="2"/>
        <v>0</v>
      </c>
      <c r="X60">
        <f t="shared" si="3"/>
        <v>2.5</v>
      </c>
      <c r="Y60">
        <f t="shared" si="4"/>
        <v>0</v>
      </c>
      <c r="Z60">
        <v>2</v>
      </c>
      <c r="AA60">
        <f t="shared" si="8"/>
        <v>0</v>
      </c>
      <c r="AB60" s="14">
        <f>SUM(B60:AA60)</f>
        <v>4.5</v>
      </c>
    </row>
    <row r="61" spans="1:35" x14ac:dyDescent="0.35">
      <c r="A61" s="4" t="str">
        <f t="shared" si="5"/>
        <v>Emma Koponen</v>
      </c>
      <c r="B61">
        <f>IFERROR(VLOOKUP(B28,$AE$4:$AI$12,3,FALSE),0)</f>
        <v>0</v>
      </c>
      <c r="C61">
        <f>IFERROR(VLOOKUP(C28,$AE$4:$AI$12,4,FALSE),0)</f>
        <v>0</v>
      </c>
      <c r="D61">
        <f>IFERROR(VLOOKUP(D28,$AE$15:$AI$23,4,FALSE),0)</f>
        <v>0</v>
      </c>
      <c r="E61">
        <f>IFERROR(VLOOKUP(E28,$AE$51:$AI$59,4,FALSE),0)</f>
        <v>0</v>
      </c>
      <c r="F61">
        <f>IFERROR(VLOOKUP(F28,$AE$51:$AI$59,5,FALSE),0)</f>
        <v>0</v>
      </c>
      <c r="H61">
        <f>IFERROR(VLOOKUP(H28,$AE$15:$AI$23,4,FALSE),0)</f>
        <v>0</v>
      </c>
      <c r="I61">
        <f>IFERROR(VLOOKUP(I28,$AE$4:$AI$12,3,FALSE),0)</f>
        <v>0</v>
      </c>
      <c r="J61">
        <f>IFERROR(VLOOKUP(J28,$AE$40:$AI$48,3,FALSE),0)</f>
        <v>0</v>
      </c>
      <c r="K61">
        <f>IFERROR(VLOOKUP(K28,$AE$40:$AI$48,4,FALSE),0)</f>
        <v>0</v>
      </c>
      <c r="L61">
        <f>IFERROR(VLOOKUP(L28,$AE$4:$AI$12,3,FALSE),0)</f>
        <v>0</v>
      </c>
      <c r="M61">
        <f>IFERROR(VLOOKUP(M28,$AE$15:$AI$23,4,FALSE),0)</f>
        <v>0</v>
      </c>
      <c r="N61">
        <f>IFERROR(VLOOKUP(N28,$AE$4:$AI$12,3,FALSE),0)</f>
        <v>0</v>
      </c>
      <c r="O61">
        <f>IFERROR(VLOOKUP(O28,$AE$4:$AI$12,4,FALSE),0)</f>
        <v>0</v>
      </c>
      <c r="P61">
        <f>IFERROR(VLOOKUP(P28,$AE$15:$AI$23,4,FALSE),0)</f>
        <v>0</v>
      </c>
      <c r="Q61">
        <f>IFERROR(VLOOKUP(Q28,$AE$15:$AI$23,4,FALSE),0)</f>
        <v>0</v>
      </c>
      <c r="R61">
        <f t="shared" si="6"/>
        <v>0</v>
      </c>
      <c r="S61">
        <f t="shared" si="0"/>
        <v>0</v>
      </c>
      <c r="T61">
        <f t="shared" si="1"/>
        <v>0</v>
      </c>
      <c r="V61">
        <f t="shared" si="7"/>
        <v>0</v>
      </c>
      <c r="W61">
        <f t="shared" si="2"/>
        <v>0</v>
      </c>
      <c r="X61">
        <f t="shared" si="3"/>
        <v>0</v>
      </c>
      <c r="Y61">
        <f t="shared" si="4"/>
        <v>0</v>
      </c>
      <c r="Z61">
        <v>1</v>
      </c>
      <c r="AA61">
        <f t="shared" si="8"/>
        <v>0</v>
      </c>
      <c r="AB61" s="14">
        <f>SUM(B61:AA61)</f>
        <v>1</v>
      </c>
    </row>
    <row r="62" spans="1:35" x14ac:dyDescent="0.35">
      <c r="A62" s="4" t="str">
        <f t="shared" si="5"/>
        <v>Ronja Vehviläinen</v>
      </c>
      <c r="B62">
        <f>IFERROR(VLOOKUP(B29,$AE$4:$AI$12,3,FALSE),0)</f>
        <v>0</v>
      </c>
      <c r="C62">
        <f>IFERROR(VLOOKUP(C29,$AE$4:$AI$12,4,FALSE),0)</f>
        <v>0</v>
      </c>
      <c r="D62">
        <f>IFERROR(VLOOKUP(D29,$AE$15:$AI$23,4,FALSE),0)</f>
        <v>0</v>
      </c>
      <c r="E62">
        <f>IFERROR(VLOOKUP(E29,$AE$51:$AI$59,4,FALSE),0)</f>
        <v>0</v>
      </c>
      <c r="F62">
        <f>IFERROR(VLOOKUP(F29,$AE$51:$AI$59,5,FALSE),0)</f>
        <v>0</v>
      </c>
      <c r="H62">
        <f>IFERROR(VLOOKUP(H29,$AE$15:$AI$23,4,FALSE),0)</f>
        <v>0</v>
      </c>
      <c r="I62">
        <f>IFERROR(VLOOKUP(I29,$AE$4:$AI$12,3,FALSE),0)</f>
        <v>0</v>
      </c>
      <c r="J62">
        <f>IFERROR(VLOOKUP(J29,$AE$40:$AI$48,3,FALSE),0)</f>
        <v>0</v>
      </c>
      <c r="K62">
        <f>IFERROR(VLOOKUP(K29,$AE$40:$AI$48,4,FALSE),0)</f>
        <v>0</v>
      </c>
      <c r="L62">
        <f>IFERROR(VLOOKUP(L29,$AE$4:$AI$12,3,FALSE),0)</f>
        <v>0</v>
      </c>
      <c r="M62">
        <f>IFERROR(VLOOKUP(M29,$AE$15:$AI$23,4,FALSE),0)</f>
        <v>0</v>
      </c>
      <c r="N62">
        <f>IFERROR(VLOOKUP(N29,$AE$4:$AI$12,3,FALSE),0)</f>
        <v>0</v>
      </c>
      <c r="O62">
        <f>IFERROR(VLOOKUP(O29,$AE$4:$AI$12,4,FALSE),0)</f>
        <v>0</v>
      </c>
      <c r="P62">
        <f>IFERROR(VLOOKUP(P29,$AE$15:$AI$23,4,FALSE),0)</f>
        <v>0</v>
      </c>
      <c r="Q62">
        <f>IFERROR(VLOOKUP(Q29,$AE$15:$AI$23,4,FALSE),0)</f>
        <v>0</v>
      </c>
      <c r="R62">
        <f t="shared" si="6"/>
        <v>0</v>
      </c>
      <c r="S62">
        <f t="shared" si="0"/>
        <v>5.5</v>
      </c>
      <c r="T62">
        <f t="shared" si="1"/>
        <v>0</v>
      </c>
      <c r="V62">
        <f t="shared" si="7"/>
        <v>0</v>
      </c>
      <c r="W62">
        <f t="shared" si="2"/>
        <v>4</v>
      </c>
      <c r="X62">
        <f t="shared" si="3"/>
        <v>0</v>
      </c>
      <c r="Y62">
        <f t="shared" si="4"/>
        <v>0</v>
      </c>
      <c r="Z62">
        <v>3</v>
      </c>
      <c r="AA62">
        <f t="shared" si="8"/>
        <v>0</v>
      </c>
      <c r="AB62" s="14">
        <f>SUM(B62:AA62)</f>
        <v>12.5</v>
      </c>
    </row>
    <row r="63" spans="1:35" x14ac:dyDescent="0.35">
      <c r="A63" s="4" t="str">
        <f t="shared" si="5"/>
        <v>Adalmina Lappi</v>
      </c>
      <c r="B63">
        <f>IFERROR(VLOOKUP(B30,$AE$4:$AI$12,3,FALSE),0)</f>
        <v>2.5</v>
      </c>
      <c r="C63">
        <f>IFERROR(VLOOKUP(C30,$AE$4:$AI$12,4,FALSE),0)</f>
        <v>0</v>
      </c>
      <c r="D63">
        <f>IFERROR(VLOOKUP(D30,$AE$15:$AI$23,4,FALSE),0)</f>
        <v>0</v>
      </c>
      <c r="E63">
        <f>IFERROR(VLOOKUP(E30,$AE$51:$AI$59,4,FALSE),0)</f>
        <v>0</v>
      </c>
      <c r="F63">
        <f>IFERROR(VLOOKUP(F30,$AE$51:$AI$59,5,FALSE),0)</f>
        <v>0</v>
      </c>
      <c r="H63">
        <f>IFERROR(VLOOKUP(H30,$AE$15:$AI$23,4,FALSE),0)</f>
        <v>0</v>
      </c>
      <c r="I63">
        <f>IFERROR(VLOOKUP(I30,$AE$4:$AI$12,3,FALSE),0)</f>
        <v>0</v>
      </c>
      <c r="J63">
        <f>IFERROR(VLOOKUP(J30,$AE$40:$AI$48,3,FALSE),0)</f>
        <v>0</v>
      </c>
      <c r="K63">
        <f>IFERROR(VLOOKUP(K30,$AE$40:$AI$48,4,FALSE),0)</f>
        <v>0</v>
      </c>
      <c r="L63">
        <f>IFERROR(VLOOKUP(L30,$AE$4:$AI$12,3,FALSE),0)</f>
        <v>0</v>
      </c>
      <c r="M63">
        <f>IFERROR(VLOOKUP(M30,$AE$15:$AI$23,4,FALSE),0)</f>
        <v>0</v>
      </c>
      <c r="N63">
        <f>IFERROR(VLOOKUP(N30,$AE$4:$AI$12,3,FALSE),0)</f>
        <v>0</v>
      </c>
      <c r="O63">
        <f>IFERROR(VLOOKUP(O30,$AE$4:$AI$12,4,FALSE),0)</f>
        <v>0</v>
      </c>
      <c r="P63">
        <f>IFERROR(VLOOKUP(P30,$AE$15:$AI$23,4,FALSE),0)</f>
        <v>0</v>
      </c>
      <c r="Q63">
        <f>IFERROR(VLOOKUP(Q30,$AE$15:$AI$23,4,FALSE),0)</f>
        <v>0</v>
      </c>
      <c r="R63">
        <f t="shared" si="6"/>
        <v>0</v>
      </c>
      <c r="S63">
        <f t="shared" si="0"/>
        <v>0</v>
      </c>
      <c r="T63">
        <f t="shared" si="1"/>
        <v>0</v>
      </c>
      <c r="V63">
        <f t="shared" si="7"/>
        <v>0</v>
      </c>
      <c r="W63">
        <f t="shared" si="2"/>
        <v>0</v>
      </c>
      <c r="X63">
        <f t="shared" si="3"/>
        <v>0</v>
      </c>
      <c r="Y63">
        <f t="shared" si="4"/>
        <v>0</v>
      </c>
      <c r="AA63">
        <f t="shared" si="8"/>
        <v>0</v>
      </c>
      <c r="AB63" s="14">
        <f>SUM(B63:AA63)</f>
        <v>2.5</v>
      </c>
    </row>
    <row r="64" spans="1:35" x14ac:dyDescent="0.35">
      <c r="A64" s="4" t="str">
        <f t="shared" si="5"/>
        <v>Ilona Vanhanen</v>
      </c>
      <c r="B64">
        <f>IFERROR(VLOOKUP(B31,$AE$4:$AI$12,3,FALSE),0)</f>
        <v>0</v>
      </c>
      <c r="C64">
        <f>IFERROR(VLOOKUP(C31,$AE$4:$AI$12,4,FALSE),0)</f>
        <v>4</v>
      </c>
      <c r="D64">
        <f>IFERROR(VLOOKUP(D31,$AE$15:$AI$23,4,FALSE),0)</f>
        <v>0</v>
      </c>
      <c r="E64">
        <f>IFERROR(VLOOKUP(E31,$AE$51:$AI$59,4,FALSE),0)</f>
        <v>0</v>
      </c>
      <c r="F64">
        <f>IFERROR(VLOOKUP(F31,$AE$51:$AI$59,5,FALSE),0)</f>
        <v>0</v>
      </c>
      <c r="H64">
        <f>IFERROR(VLOOKUP(H31,$AE$15:$AI$23,4,FALSE),0)</f>
        <v>0</v>
      </c>
      <c r="I64">
        <f>IFERROR(VLOOKUP(I31,$AE$4:$AI$12,3,FALSE),0)</f>
        <v>0</v>
      </c>
      <c r="J64">
        <f>IFERROR(VLOOKUP(J31,$AE$40:$AI$48,3,FALSE),0)</f>
        <v>0</v>
      </c>
      <c r="K64">
        <f>IFERROR(VLOOKUP(K31,$AE$40:$AI$48,4,FALSE),0)</f>
        <v>0</v>
      </c>
      <c r="L64">
        <f>IFERROR(VLOOKUP(L31,$AE$4:$AI$12,3,FALSE),0)</f>
        <v>0</v>
      </c>
      <c r="M64">
        <f>IFERROR(VLOOKUP(M31,$AE$15:$AI$23,4,FALSE),0)</f>
        <v>0</v>
      </c>
      <c r="N64">
        <f>IFERROR(VLOOKUP(N31,$AE$4:$AI$12,3,FALSE),0)</f>
        <v>0</v>
      </c>
      <c r="O64">
        <f>IFERROR(VLOOKUP(O31,$AE$4:$AI$12,4,FALSE),0)</f>
        <v>0</v>
      </c>
      <c r="P64">
        <f>IFERROR(VLOOKUP(P31,$AE$15:$AI$23,4,FALSE),0)</f>
        <v>0</v>
      </c>
      <c r="Q64">
        <f>IFERROR(VLOOKUP(Q31,$AE$15:$AI$23,4,FALSE),0)</f>
        <v>0</v>
      </c>
      <c r="R64">
        <f t="shared" si="6"/>
        <v>0</v>
      </c>
      <c r="S64">
        <f t="shared" si="0"/>
        <v>0</v>
      </c>
      <c r="T64">
        <f t="shared" si="1"/>
        <v>0</v>
      </c>
      <c r="V64">
        <f t="shared" si="7"/>
        <v>0</v>
      </c>
      <c r="W64">
        <f t="shared" si="2"/>
        <v>0</v>
      </c>
      <c r="X64">
        <f t="shared" si="3"/>
        <v>0</v>
      </c>
      <c r="Y64">
        <f t="shared" si="4"/>
        <v>0</v>
      </c>
      <c r="AA64">
        <f t="shared" si="8"/>
        <v>0</v>
      </c>
      <c r="AB64" s="14">
        <f>SUM(B64:AA64)</f>
        <v>4</v>
      </c>
    </row>
    <row r="65" spans="1:28" x14ac:dyDescent="0.35">
      <c r="A65" s="4" t="str">
        <f t="shared" si="5"/>
        <v>Katja Niiranen</v>
      </c>
      <c r="B65">
        <f t="shared" ref="B65:B66" si="9">IFERROR(VLOOKUP(B32,$AE$4:$AI$12,3,FALSE),0)</f>
        <v>0</v>
      </c>
      <c r="C65">
        <f t="shared" ref="C65:C66" si="10">IFERROR(VLOOKUP(C32,$AE$4:$AI$12,4,FALSE),0)</f>
        <v>0</v>
      </c>
      <c r="D65">
        <f>IFERROR(VLOOKUP(D32,$AE$15:$AI$23,4,FALSE),0)</f>
        <v>0</v>
      </c>
      <c r="E65">
        <f>IFERROR(VLOOKUP(E32,$AE$51:$AI$59,4,FALSE),0)</f>
        <v>0</v>
      </c>
      <c r="F65">
        <f>IFERROR(VLOOKUP(F32,$AE$51:$AI$59,5,FALSE),0)</f>
        <v>0</v>
      </c>
      <c r="H65">
        <f>IFERROR(VLOOKUP(H32,$AE$15:$AI$23,4,FALSE),0)</f>
        <v>0</v>
      </c>
      <c r="I65">
        <f>IFERROR(VLOOKUP(I32,$AE$4:$AI$12,3,FALSE),0)</f>
        <v>3</v>
      </c>
      <c r="J65">
        <f>IFERROR(VLOOKUP(J32,$AE$40:$AI$48,3,FALSE),0)</f>
        <v>0</v>
      </c>
      <c r="K65">
        <f>IFERROR(VLOOKUP(K32,$AE$40:$AI$48,4,FALSE),0)</f>
        <v>0</v>
      </c>
      <c r="L65">
        <f>IFERROR(VLOOKUP(L32,$AE$4:$AI$12,3,FALSE),0)</f>
        <v>0</v>
      </c>
      <c r="M65">
        <f>IFERROR(VLOOKUP(M32,$AE$15:$AI$23,4,FALSE),0)</f>
        <v>0</v>
      </c>
      <c r="N65">
        <f>IFERROR(VLOOKUP(N32,$AE$4:$AI$12,3,FALSE),0)</f>
        <v>0</v>
      </c>
      <c r="O65">
        <f>IFERROR(VLOOKUP(O32,$AE$4:$AI$12,4,FALSE),0)</f>
        <v>0</v>
      </c>
      <c r="P65">
        <f t="shared" ref="P65" si="11">IFERROR(VLOOKUP(P32,$AE$15:$AI$23,4,FALSE),0)</f>
        <v>0</v>
      </c>
      <c r="Q65">
        <f t="shared" ref="Q65:Q66" si="12">IFERROR(VLOOKUP(Q32,$AE$15:$AI$23,4,FALSE),0)</f>
        <v>0</v>
      </c>
      <c r="AB65" s="14">
        <f>SUM(B65:AA65)</f>
        <v>3</v>
      </c>
    </row>
    <row r="66" spans="1:28" x14ac:dyDescent="0.35">
      <c r="A66" s="4" t="str">
        <f t="shared" si="5"/>
        <v>Anni Suvinen</v>
      </c>
      <c r="B66">
        <f t="shared" si="9"/>
        <v>0</v>
      </c>
      <c r="C66">
        <f t="shared" si="10"/>
        <v>0</v>
      </c>
      <c r="D66">
        <f>IFERROR(VLOOKUP(D33,$AE$15:$AI$23,4,FALSE),0)</f>
        <v>0</v>
      </c>
      <c r="E66">
        <f>IFERROR(VLOOKUP(E33,$AE$51:$AI$59,4,FALSE),0)</f>
        <v>0</v>
      </c>
      <c r="F66">
        <f>IFERROR(VLOOKUP(F33,$AE$51:$AI$59,5,FALSE),0)</f>
        <v>0</v>
      </c>
      <c r="H66">
        <f>IFERROR(VLOOKUP(H33,$AE$15:$AI$23,4,FALSE),0)</f>
        <v>0</v>
      </c>
      <c r="I66">
        <f>IFERROR(VLOOKUP(I33,$AE$4:$AI$12,3,FALSE),0)</f>
        <v>0</v>
      </c>
      <c r="J66">
        <f>IFERROR(VLOOKUP(J33,$AE$40:$AI$48,3,FALSE),0)</f>
        <v>0</v>
      </c>
      <c r="K66">
        <f>IFERROR(VLOOKUP(K33,$AE$40:$AI$48,4,FALSE),0)</f>
        <v>12.5</v>
      </c>
      <c r="L66">
        <f>IFERROR(VLOOKUP(L33,$AE$4:$AI$12,3,FALSE),0)</f>
        <v>0</v>
      </c>
      <c r="M66">
        <f>IFERROR(VLOOKUP(M33,$AE$15:$AI$23,4,FALSE),0)</f>
        <v>0</v>
      </c>
      <c r="N66">
        <f>IFERROR(VLOOKUP(N33,$AE$4:$AI$12,3,FALSE),0)</f>
        <v>0</v>
      </c>
      <c r="O66">
        <f>IFERROR(VLOOKUP(O33,$AE$4:$AI$12,4,FALSE),0)</f>
        <v>0</v>
      </c>
      <c r="P66">
        <f t="shared" ref="P66" si="13">IFERROR(VLOOKUP(P33,$AE$15:$AI$23,4,FALSE),0)</f>
        <v>0</v>
      </c>
      <c r="Q66">
        <f t="shared" si="12"/>
        <v>0</v>
      </c>
      <c r="AB66" s="14">
        <f>SUM(B66:AA66)</f>
        <v>12.5</v>
      </c>
    </row>
    <row r="67" spans="1:28" x14ac:dyDescent="0.35">
      <c r="A67" s="4"/>
      <c r="AB67" s="14">
        <f>SUM(B67:AA67)</f>
        <v>0</v>
      </c>
    </row>
    <row r="68" spans="1:28" x14ac:dyDescent="0.35">
      <c r="A68" s="4"/>
      <c r="AB68" s="14">
        <f>SUM(B68:AA68)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4D72B-D414-463B-BE3A-B753FE0A357C}">
  <dimension ref="A1:AO71"/>
  <sheetViews>
    <sheetView topLeftCell="P41" workbookViewId="0">
      <selection activeCell="AA33" sqref="AA33:AA56"/>
    </sheetView>
  </sheetViews>
  <sheetFormatPr defaultRowHeight="14.5" x14ac:dyDescent="0.35"/>
  <cols>
    <col min="1" max="1" width="17.90625" bestFit="1" customWidth="1"/>
    <col min="2" max="4" width="7.90625" bestFit="1" customWidth="1"/>
    <col min="5" max="8" width="10.08984375" bestFit="1" customWidth="1"/>
    <col min="9" max="21" width="10.08984375" customWidth="1"/>
    <col min="22" max="22" width="14.453125" bestFit="1" customWidth="1"/>
    <col min="23" max="24" width="10.08984375" customWidth="1"/>
    <col min="25" max="25" width="9.90625" bestFit="1" customWidth="1"/>
    <col min="26" max="26" width="22.7265625" bestFit="1" customWidth="1"/>
    <col min="27" max="27" width="10.08984375" style="16" customWidth="1"/>
    <col min="28" max="28" width="9.08984375" customWidth="1"/>
    <col min="29" max="29" width="10.08984375" bestFit="1" customWidth="1"/>
  </cols>
  <sheetData>
    <row r="1" spans="1:41" x14ac:dyDescent="0.35">
      <c r="A1" s="4"/>
      <c r="B1" s="10">
        <v>44324</v>
      </c>
      <c r="C1" s="10">
        <v>44324</v>
      </c>
      <c r="D1" s="10">
        <v>44324</v>
      </c>
      <c r="E1" s="10" t="s">
        <v>66</v>
      </c>
      <c r="F1" s="10" t="s">
        <v>66</v>
      </c>
      <c r="G1" s="10" t="s">
        <v>66</v>
      </c>
      <c r="H1" s="10" t="s">
        <v>66</v>
      </c>
      <c r="I1" s="1">
        <v>44358</v>
      </c>
      <c r="J1" s="1">
        <v>44358</v>
      </c>
      <c r="K1" s="1">
        <v>44385</v>
      </c>
      <c r="L1" s="1">
        <v>44401</v>
      </c>
      <c r="M1" s="1">
        <v>44416</v>
      </c>
      <c r="N1" s="1">
        <v>44416</v>
      </c>
      <c r="O1" s="1">
        <v>44437</v>
      </c>
      <c r="P1" s="1">
        <v>44437</v>
      </c>
      <c r="Q1" s="1">
        <v>44437</v>
      </c>
      <c r="R1" s="1">
        <v>44444</v>
      </c>
      <c r="S1" s="1">
        <v>44451</v>
      </c>
      <c r="T1" s="1">
        <v>44451</v>
      </c>
      <c r="U1" s="1">
        <v>44451</v>
      </c>
      <c r="V1" s="1" t="s">
        <v>99</v>
      </c>
      <c r="W1" s="1">
        <v>44479</v>
      </c>
      <c r="X1" s="1">
        <v>44479</v>
      </c>
      <c r="Y1" s="1">
        <v>44479</v>
      </c>
      <c r="Z1" s="1">
        <v>44479</v>
      </c>
      <c r="AA1" s="15"/>
      <c r="AC1">
        <v>60</v>
      </c>
      <c r="AD1">
        <v>70</v>
      </c>
      <c r="AE1">
        <v>80</v>
      </c>
      <c r="AF1">
        <v>90</v>
      </c>
      <c r="AG1">
        <v>100</v>
      </c>
      <c r="AH1">
        <v>110</v>
      </c>
      <c r="AI1" s="1"/>
      <c r="AJ1" s="1"/>
      <c r="AK1" s="1"/>
      <c r="AL1" s="1"/>
      <c r="AM1" s="1"/>
      <c r="AN1" s="1"/>
      <c r="AO1" s="1"/>
    </row>
    <row r="2" spans="1:41" x14ac:dyDescent="0.35">
      <c r="A2" s="4"/>
      <c r="B2" s="9" t="s">
        <v>0</v>
      </c>
      <c r="C2" s="9" t="s">
        <v>0</v>
      </c>
      <c r="D2" s="9" t="s">
        <v>0</v>
      </c>
      <c r="E2" s="5" t="s">
        <v>93</v>
      </c>
      <c r="F2" s="5" t="s">
        <v>93</v>
      </c>
      <c r="G2" s="5" t="s">
        <v>93</v>
      </c>
      <c r="H2" s="5" t="s">
        <v>93</v>
      </c>
      <c r="I2" t="s">
        <v>28</v>
      </c>
      <c r="J2" t="s">
        <v>28</v>
      </c>
      <c r="K2" t="s">
        <v>72</v>
      </c>
      <c r="L2" t="s">
        <v>72</v>
      </c>
      <c r="M2" t="s">
        <v>28</v>
      </c>
      <c r="N2" t="s">
        <v>28</v>
      </c>
      <c r="O2" t="s">
        <v>0</v>
      </c>
      <c r="P2" t="s">
        <v>0</v>
      </c>
      <c r="Q2" t="s">
        <v>0</v>
      </c>
      <c r="R2" t="s">
        <v>89</v>
      </c>
      <c r="S2" t="s">
        <v>0</v>
      </c>
      <c r="T2" t="s">
        <v>0</v>
      </c>
      <c r="U2" t="s">
        <v>0</v>
      </c>
      <c r="V2" t="s">
        <v>0</v>
      </c>
      <c r="W2" t="s">
        <v>28</v>
      </c>
      <c r="X2" t="s">
        <v>28</v>
      </c>
      <c r="Y2" t="s">
        <v>28</v>
      </c>
      <c r="Z2" t="s">
        <v>94</v>
      </c>
      <c r="AB2" t="s">
        <v>1</v>
      </c>
    </row>
    <row r="3" spans="1:41" x14ac:dyDescent="0.35">
      <c r="A3" s="4"/>
      <c r="B3" s="9" t="s">
        <v>1</v>
      </c>
      <c r="C3" s="9" t="s">
        <v>1</v>
      </c>
      <c r="D3" s="9" t="s">
        <v>1</v>
      </c>
      <c r="E3" s="5" t="s">
        <v>23</v>
      </c>
      <c r="F3" s="5" t="s">
        <v>23</v>
      </c>
      <c r="G3" s="5" t="s">
        <v>23</v>
      </c>
      <c r="H3" s="5" t="s">
        <v>77</v>
      </c>
      <c r="I3" t="s">
        <v>1</v>
      </c>
      <c r="J3" t="s">
        <v>1</v>
      </c>
      <c r="K3" t="s">
        <v>1</v>
      </c>
      <c r="L3" t="s">
        <v>23</v>
      </c>
      <c r="M3" t="s">
        <v>1</v>
      </c>
      <c r="N3" t="s">
        <v>23</v>
      </c>
      <c r="O3" t="s">
        <v>1</v>
      </c>
      <c r="P3" t="s">
        <v>1</v>
      </c>
      <c r="Q3" t="s">
        <v>1</v>
      </c>
      <c r="R3" t="s">
        <v>23</v>
      </c>
      <c r="S3" t="s">
        <v>23</v>
      </c>
      <c r="T3" t="s">
        <v>23</v>
      </c>
      <c r="U3" t="s">
        <v>23</v>
      </c>
      <c r="V3" t="s">
        <v>77</v>
      </c>
      <c r="W3" t="s">
        <v>1</v>
      </c>
      <c r="X3" t="s">
        <v>23</v>
      </c>
      <c r="Y3" t="s">
        <v>23</v>
      </c>
      <c r="Z3" t="s">
        <v>77</v>
      </c>
      <c r="AB3">
        <v>1</v>
      </c>
      <c r="AC3">
        <v>2</v>
      </c>
      <c r="AD3">
        <v>3</v>
      </c>
      <c r="AE3">
        <v>3</v>
      </c>
      <c r="AF3">
        <v>4</v>
      </c>
      <c r="AG3">
        <v>5</v>
      </c>
      <c r="AH3">
        <v>6</v>
      </c>
    </row>
    <row r="4" spans="1:41" x14ac:dyDescent="0.35">
      <c r="A4" s="6" t="s">
        <v>50</v>
      </c>
      <c r="B4" s="3" t="s">
        <v>38</v>
      </c>
      <c r="C4" s="3" t="s">
        <v>43</v>
      </c>
      <c r="D4" s="3" t="s">
        <v>32</v>
      </c>
      <c r="E4" s="3" t="s">
        <v>43</v>
      </c>
      <c r="F4" s="3" t="s">
        <v>32</v>
      </c>
      <c r="G4" s="3" t="s">
        <v>45</v>
      </c>
      <c r="H4" s="3"/>
      <c r="I4" s="3" t="s">
        <v>43</v>
      </c>
      <c r="J4" s="3" t="s">
        <v>32</v>
      </c>
      <c r="K4" s="3" t="s">
        <v>45</v>
      </c>
      <c r="L4" s="3" t="s">
        <v>32</v>
      </c>
      <c r="M4" s="3" t="s">
        <v>43</v>
      </c>
      <c r="N4" s="3" t="s">
        <v>32</v>
      </c>
      <c r="O4" s="3" t="s">
        <v>43</v>
      </c>
      <c r="P4" s="3" t="s">
        <v>32</v>
      </c>
      <c r="Q4" s="3" t="s">
        <v>45</v>
      </c>
      <c r="R4" s="3" t="s">
        <v>32</v>
      </c>
      <c r="S4" s="3" t="s">
        <v>43</v>
      </c>
      <c r="T4" s="3" t="s">
        <v>32</v>
      </c>
      <c r="U4" s="3" t="s">
        <v>45</v>
      </c>
      <c r="V4" s="3"/>
      <c r="W4" s="3" t="s">
        <v>43</v>
      </c>
      <c r="X4" s="3" t="s">
        <v>32</v>
      </c>
      <c r="Y4" s="3" t="s">
        <v>45</v>
      </c>
      <c r="Z4" s="3"/>
      <c r="AB4">
        <v>2</v>
      </c>
      <c r="AC4">
        <v>1.5</v>
      </c>
      <c r="AD4">
        <v>2.5</v>
      </c>
      <c r="AE4">
        <v>2.5</v>
      </c>
      <c r="AF4">
        <v>3.5</v>
      </c>
      <c r="AG4">
        <v>4.5</v>
      </c>
      <c r="AH4">
        <v>5.5</v>
      </c>
    </row>
    <row r="5" spans="1:41" x14ac:dyDescent="0.35">
      <c r="A5" s="4" t="s">
        <v>34</v>
      </c>
      <c r="B5" s="9"/>
      <c r="C5" s="9"/>
      <c r="D5" s="9"/>
      <c r="E5" s="9"/>
      <c r="F5" s="9"/>
      <c r="G5" s="9"/>
      <c r="H5" s="9"/>
      <c r="AB5">
        <v>3</v>
      </c>
      <c r="AC5">
        <v>1</v>
      </c>
      <c r="AD5">
        <v>2</v>
      </c>
      <c r="AE5">
        <v>2</v>
      </c>
      <c r="AF5">
        <v>3</v>
      </c>
      <c r="AG5">
        <v>4</v>
      </c>
      <c r="AH5">
        <v>5</v>
      </c>
    </row>
    <row r="6" spans="1:41" x14ac:dyDescent="0.35">
      <c r="A6" s="4" t="s">
        <v>35</v>
      </c>
      <c r="B6" s="9"/>
      <c r="C6" s="9"/>
      <c r="D6" s="9"/>
      <c r="E6" s="9"/>
      <c r="F6" s="9"/>
      <c r="G6" s="9"/>
      <c r="H6" s="9"/>
      <c r="L6">
        <v>5</v>
      </c>
      <c r="P6">
        <v>1</v>
      </c>
      <c r="AB6">
        <v>4</v>
      </c>
      <c r="AC6">
        <v>0.5</v>
      </c>
      <c r="AD6">
        <v>1.5</v>
      </c>
      <c r="AE6">
        <v>1.5</v>
      </c>
      <c r="AF6">
        <v>2.5</v>
      </c>
      <c r="AG6">
        <v>3.5</v>
      </c>
      <c r="AH6">
        <v>4.5</v>
      </c>
    </row>
    <row r="7" spans="1:41" x14ac:dyDescent="0.35">
      <c r="A7" s="4" t="s">
        <v>36</v>
      </c>
      <c r="B7" s="9"/>
      <c r="C7" s="9"/>
      <c r="D7" s="9"/>
      <c r="E7" s="9"/>
      <c r="F7" s="9"/>
      <c r="G7" s="9"/>
      <c r="H7" s="9"/>
      <c r="AB7">
        <v>5</v>
      </c>
      <c r="AC7">
        <v>0.5</v>
      </c>
      <c r="AD7">
        <v>1.5</v>
      </c>
      <c r="AE7">
        <v>1.5</v>
      </c>
      <c r="AF7">
        <v>2.5</v>
      </c>
      <c r="AG7">
        <v>3.5</v>
      </c>
      <c r="AH7">
        <v>4.5</v>
      </c>
    </row>
    <row r="8" spans="1:41" x14ac:dyDescent="0.35">
      <c r="A8" s="4" t="s">
        <v>11</v>
      </c>
      <c r="B8" s="9"/>
      <c r="C8" s="9"/>
      <c r="D8" s="9"/>
      <c r="E8" s="9" t="s">
        <v>100</v>
      </c>
      <c r="F8" s="9"/>
      <c r="G8" s="9"/>
      <c r="H8" s="9"/>
      <c r="AB8">
        <v>6</v>
      </c>
      <c r="AC8">
        <v>0.5</v>
      </c>
      <c r="AD8">
        <v>1.5</v>
      </c>
      <c r="AE8">
        <v>1.5</v>
      </c>
      <c r="AF8">
        <v>2.5</v>
      </c>
      <c r="AG8">
        <v>3.5</v>
      </c>
      <c r="AH8">
        <v>4.5</v>
      </c>
    </row>
    <row r="9" spans="1:41" x14ac:dyDescent="0.35">
      <c r="A9" s="4" t="s">
        <v>37</v>
      </c>
      <c r="B9" s="9"/>
      <c r="C9" s="9">
        <v>2</v>
      </c>
      <c r="D9" s="9"/>
      <c r="E9" s="9"/>
      <c r="F9" s="9"/>
      <c r="G9" s="9"/>
      <c r="H9" s="9"/>
      <c r="S9">
        <v>1</v>
      </c>
      <c r="V9">
        <v>1</v>
      </c>
      <c r="AB9">
        <v>7</v>
      </c>
      <c r="AC9">
        <v>0.5</v>
      </c>
      <c r="AD9">
        <v>1.5</v>
      </c>
      <c r="AE9">
        <v>1.5</v>
      </c>
      <c r="AF9">
        <v>2.5</v>
      </c>
      <c r="AG9">
        <v>3.5</v>
      </c>
      <c r="AH9">
        <v>4.5</v>
      </c>
    </row>
    <row r="10" spans="1:41" x14ac:dyDescent="0.35">
      <c r="A10" s="4" t="s">
        <v>13</v>
      </c>
      <c r="B10" s="9"/>
      <c r="C10" s="9"/>
      <c r="D10" s="9"/>
      <c r="E10" s="9"/>
      <c r="F10" s="9"/>
      <c r="G10" s="9"/>
      <c r="H10" s="9"/>
      <c r="AB10">
        <v>8</v>
      </c>
      <c r="AC10">
        <v>0.5</v>
      </c>
      <c r="AD10">
        <v>1.5</v>
      </c>
      <c r="AE10">
        <v>1.5</v>
      </c>
      <c r="AF10">
        <v>2.5</v>
      </c>
      <c r="AG10">
        <v>3.5</v>
      </c>
      <c r="AH10">
        <v>4.5</v>
      </c>
    </row>
    <row r="11" spans="1:41" x14ac:dyDescent="0.35">
      <c r="A11" s="4" t="s">
        <v>39</v>
      </c>
      <c r="B11" s="9"/>
      <c r="C11" s="9"/>
      <c r="D11" s="9"/>
      <c r="E11" s="9" t="s">
        <v>100</v>
      </c>
      <c r="F11" s="9"/>
      <c r="G11" s="9">
        <v>3</v>
      </c>
      <c r="H11" s="9">
        <v>3</v>
      </c>
      <c r="U11">
        <v>1</v>
      </c>
      <c r="V11">
        <v>1</v>
      </c>
      <c r="AB11" t="s">
        <v>23</v>
      </c>
    </row>
    <row r="12" spans="1:41" x14ac:dyDescent="0.35">
      <c r="A12" s="4" t="s">
        <v>41</v>
      </c>
      <c r="B12" s="9"/>
      <c r="C12" s="9">
        <v>1</v>
      </c>
      <c r="D12" s="9"/>
      <c r="E12" s="9" t="s">
        <v>100</v>
      </c>
      <c r="F12" s="9">
        <v>2</v>
      </c>
      <c r="G12" s="9"/>
      <c r="H12" s="9">
        <v>2</v>
      </c>
      <c r="X12">
        <v>1</v>
      </c>
    </row>
    <row r="13" spans="1:41" x14ac:dyDescent="0.35">
      <c r="A13" s="4" t="s">
        <v>40</v>
      </c>
      <c r="B13" s="9"/>
      <c r="C13" s="9"/>
      <c r="D13" s="9"/>
      <c r="E13" s="9"/>
      <c r="F13" s="9"/>
      <c r="G13" s="9"/>
      <c r="H13" s="9"/>
      <c r="AB13">
        <v>1</v>
      </c>
      <c r="AD13">
        <v>4</v>
      </c>
      <c r="AE13">
        <v>5</v>
      </c>
      <c r="AF13">
        <v>6</v>
      </c>
      <c r="AG13">
        <v>7</v>
      </c>
      <c r="AH13">
        <v>8</v>
      </c>
    </row>
    <row r="14" spans="1:41" x14ac:dyDescent="0.35">
      <c r="A14" s="4" t="s">
        <v>42</v>
      </c>
      <c r="B14" s="9"/>
      <c r="C14" s="9"/>
      <c r="D14" s="9">
        <v>1</v>
      </c>
      <c r="E14" s="9"/>
      <c r="F14" s="9"/>
      <c r="G14" s="9"/>
      <c r="H14" s="9"/>
      <c r="O14">
        <v>1</v>
      </c>
      <c r="S14">
        <v>3</v>
      </c>
      <c r="V14">
        <v>3</v>
      </c>
      <c r="W14">
        <v>4</v>
      </c>
      <c r="AB14">
        <v>2</v>
      </c>
      <c r="AD14">
        <v>3.5</v>
      </c>
      <c r="AE14">
        <v>4.5</v>
      </c>
      <c r="AF14">
        <v>5.5</v>
      </c>
      <c r="AG14">
        <v>6.5</v>
      </c>
      <c r="AH14">
        <v>7.5</v>
      </c>
    </row>
    <row r="15" spans="1:41" x14ac:dyDescent="0.35">
      <c r="A15" s="4" t="s">
        <v>22</v>
      </c>
      <c r="B15" s="9"/>
      <c r="C15" s="9"/>
      <c r="D15" s="9"/>
      <c r="E15" s="9"/>
      <c r="F15" s="9"/>
      <c r="G15" s="9"/>
      <c r="H15" s="9"/>
      <c r="Q15">
        <v>2</v>
      </c>
      <c r="AB15">
        <v>3</v>
      </c>
      <c r="AD15">
        <v>3</v>
      </c>
      <c r="AE15">
        <v>4</v>
      </c>
      <c r="AF15">
        <v>5</v>
      </c>
      <c r="AG15">
        <v>6</v>
      </c>
      <c r="AH15">
        <v>7</v>
      </c>
    </row>
    <row r="16" spans="1:41" x14ac:dyDescent="0.35">
      <c r="A16" s="4" t="s">
        <v>44</v>
      </c>
      <c r="B16" s="9"/>
      <c r="C16" s="9"/>
      <c r="D16" s="9"/>
      <c r="E16" s="9"/>
      <c r="F16" s="9"/>
      <c r="G16" s="9"/>
      <c r="H16" s="9"/>
      <c r="AB16">
        <v>4</v>
      </c>
      <c r="AD16">
        <v>2.5</v>
      </c>
      <c r="AE16">
        <v>3.5</v>
      </c>
      <c r="AF16">
        <v>4.5</v>
      </c>
      <c r="AG16">
        <v>5.5</v>
      </c>
      <c r="AH16">
        <v>6.5</v>
      </c>
    </row>
    <row r="17" spans="1:34" x14ac:dyDescent="0.35">
      <c r="A17" s="4" t="s">
        <v>24</v>
      </c>
      <c r="B17" s="9"/>
      <c r="C17" s="9"/>
      <c r="D17" s="9"/>
      <c r="E17" s="9" t="s">
        <v>100</v>
      </c>
      <c r="F17" s="9">
        <v>1</v>
      </c>
      <c r="G17" s="9"/>
      <c r="H17" s="9">
        <v>1</v>
      </c>
      <c r="AB17">
        <v>5</v>
      </c>
      <c r="AD17">
        <v>2.5</v>
      </c>
      <c r="AE17">
        <v>3.5</v>
      </c>
      <c r="AF17">
        <v>4.5</v>
      </c>
      <c r="AG17">
        <v>5.5</v>
      </c>
      <c r="AH17">
        <v>6.5</v>
      </c>
    </row>
    <row r="18" spans="1:34" x14ac:dyDescent="0.35">
      <c r="A18" s="4" t="s">
        <v>29</v>
      </c>
      <c r="B18" s="9"/>
      <c r="C18" s="9"/>
      <c r="D18" s="9"/>
      <c r="E18" s="9"/>
      <c r="F18" s="9"/>
      <c r="G18" s="9"/>
      <c r="H18" s="9"/>
      <c r="I18">
        <v>3</v>
      </c>
      <c r="M18">
        <v>2</v>
      </c>
      <c r="N18">
        <v>2</v>
      </c>
      <c r="O18">
        <v>4</v>
      </c>
      <c r="P18">
        <v>2</v>
      </c>
      <c r="S18">
        <v>4</v>
      </c>
      <c r="T18">
        <v>8</v>
      </c>
      <c r="Y18">
        <v>5</v>
      </c>
      <c r="Z18">
        <v>1</v>
      </c>
      <c r="AB18">
        <v>6</v>
      </c>
      <c r="AD18">
        <v>2.5</v>
      </c>
      <c r="AE18">
        <v>3.5</v>
      </c>
      <c r="AF18">
        <v>4.5</v>
      </c>
      <c r="AG18">
        <v>5.5</v>
      </c>
      <c r="AH18">
        <v>6.5</v>
      </c>
    </row>
    <row r="19" spans="1:34" x14ac:dyDescent="0.35">
      <c r="A19" s="4" t="s">
        <v>46</v>
      </c>
      <c r="B19" s="9"/>
      <c r="C19" s="9"/>
      <c r="D19" s="9"/>
      <c r="E19" s="9"/>
      <c r="F19" s="9"/>
      <c r="G19" s="9"/>
      <c r="H19" s="9"/>
      <c r="AB19">
        <v>7</v>
      </c>
      <c r="AD19">
        <v>2.5</v>
      </c>
      <c r="AE19">
        <v>3.5</v>
      </c>
      <c r="AF19">
        <v>4.5</v>
      </c>
      <c r="AG19">
        <v>5.5</v>
      </c>
      <c r="AH19">
        <v>6.5</v>
      </c>
    </row>
    <row r="20" spans="1:34" x14ac:dyDescent="0.35">
      <c r="A20" s="4" t="s">
        <v>21</v>
      </c>
      <c r="B20" s="9"/>
      <c r="C20" s="9"/>
      <c r="D20" s="9"/>
      <c r="E20" s="9" t="s">
        <v>100</v>
      </c>
      <c r="F20" s="9"/>
      <c r="G20" s="9"/>
      <c r="H20" s="9"/>
      <c r="AB20">
        <v>8</v>
      </c>
      <c r="AD20">
        <v>2.5</v>
      </c>
      <c r="AE20">
        <v>3.5</v>
      </c>
      <c r="AF20">
        <v>4.5</v>
      </c>
      <c r="AG20">
        <v>5.5</v>
      </c>
      <c r="AH20">
        <v>6.5</v>
      </c>
    </row>
    <row r="21" spans="1:34" x14ac:dyDescent="0.35">
      <c r="A21" s="4" t="s">
        <v>15</v>
      </c>
      <c r="B21" s="9"/>
      <c r="C21" s="9"/>
      <c r="D21" s="9">
        <v>2</v>
      </c>
      <c r="E21" s="9"/>
      <c r="F21" s="9"/>
      <c r="G21" s="9"/>
      <c r="H21" s="9"/>
      <c r="R21">
        <v>2</v>
      </c>
      <c r="S21">
        <v>2</v>
      </c>
    </row>
    <row r="22" spans="1:34" x14ac:dyDescent="0.35">
      <c r="A22" s="4" t="s">
        <v>65</v>
      </c>
      <c r="B22" s="9"/>
      <c r="C22" s="9"/>
      <c r="D22" s="9"/>
      <c r="E22" s="9"/>
      <c r="F22" s="9"/>
      <c r="G22" s="9"/>
      <c r="H22" s="9"/>
      <c r="T22">
        <v>9</v>
      </c>
      <c r="AB22" t="s">
        <v>101</v>
      </c>
    </row>
    <row r="23" spans="1:34" x14ac:dyDescent="0.35">
      <c r="A23" s="4" t="s">
        <v>17</v>
      </c>
      <c r="B23" s="9"/>
      <c r="C23" s="9"/>
      <c r="D23" s="9"/>
      <c r="E23" s="9"/>
      <c r="F23" s="9"/>
      <c r="G23" s="9"/>
      <c r="H23" s="9"/>
      <c r="J23">
        <v>4</v>
      </c>
      <c r="AB23">
        <v>1</v>
      </c>
      <c r="AE23">
        <v>10</v>
      </c>
      <c r="AF23">
        <v>12</v>
      </c>
    </row>
    <row r="24" spans="1:34" x14ac:dyDescent="0.35">
      <c r="A24" s="4" t="s">
        <v>90</v>
      </c>
      <c r="B24" s="9" t="s">
        <v>100</v>
      </c>
      <c r="C24" s="9"/>
      <c r="D24" s="9"/>
      <c r="E24" s="9"/>
      <c r="F24" s="9"/>
      <c r="G24" s="9"/>
      <c r="H24" s="9"/>
      <c r="S24">
        <v>6</v>
      </c>
      <c r="X24">
        <v>3</v>
      </c>
      <c r="Z24">
        <v>1</v>
      </c>
      <c r="AB24">
        <v>2</v>
      </c>
      <c r="AE24">
        <v>9.5</v>
      </c>
      <c r="AF24">
        <v>11.5</v>
      </c>
    </row>
    <row r="25" spans="1:34" x14ac:dyDescent="0.35">
      <c r="A25" s="4" t="s">
        <v>91</v>
      </c>
      <c r="B25" s="9"/>
      <c r="C25" s="9"/>
      <c r="D25" s="9">
        <v>3</v>
      </c>
      <c r="E25" s="9" t="s">
        <v>100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B25">
        <v>3</v>
      </c>
      <c r="AE25">
        <v>9</v>
      </c>
      <c r="AF25">
        <v>11</v>
      </c>
    </row>
    <row r="26" spans="1:34" x14ac:dyDescent="0.35">
      <c r="A26" s="4" t="s">
        <v>48</v>
      </c>
      <c r="B26" s="9"/>
      <c r="C26" s="9"/>
      <c r="D26" s="9"/>
      <c r="E26" s="9" t="s">
        <v>100</v>
      </c>
      <c r="F26" s="9"/>
      <c r="G26" s="9"/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W26">
        <v>3</v>
      </c>
      <c r="Z26">
        <v>3</v>
      </c>
      <c r="AB26">
        <v>4</v>
      </c>
      <c r="AE26">
        <v>8.5</v>
      </c>
      <c r="AF26">
        <v>10.5</v>
      </c>
    </row>
    <row r="27" spans="1:34" x14ac:dyDescent="0.35">
      <c r="A27" s="4" t="s">
        <v>83</v>
      </c>
      <c r="B27" s="9" t="s">
        <v>100</v>
      </c>
      <c r="C27" s="9"/>
      <c r="D27" s="9"/>
      <c r="E27" s="9"/>
      <c r="F27" s="9"/>
      <c r="G27" s="9"/>
      <c r="H27" s="9"/>
      <c r="AB27">
        <v>5</v>
      </c>
      <c r="AE27">
        <v>8.5</v>
      </c>
      <c r="AF27">
        <v>10.5</v>
      </c>
    </row>
    <row r="28" spans="1:34" x14ac:dyDescent="0.35">
      <c r="A28" s="4" t="s">
        <v>92</v>
      </c>
      <c r="B28" s="9"/>
      <c r="C28" s="9"/>
      <c r="D28" s="9"/>
      <c r="E28" s="9"/>
      <c r="F28" s="9"/>
      <c r="G28" s="9"/>
      <c r="H28" s="9"/>
      <c r="O28">
        <v>2</v>
      </c>
      <c r="AB28">
        <v>6</v>
      </c>
      <c r="AE28">
        <v>8.5</v>
      </c>
      <c r="AF28">
        <v>10.5</v>
      </c>
    </row>
    <row r="29" spans="1:34" x14ac:dyDescent="0.35">
      <c r="A29" s="4"/>
      <c r="B29" s="10">
        <v>44324</v>
      </c>
      <c r="C29" s="10">
        <v>44324</v>
      </c>
      <c r="D29" s="10">
        <v>44324</v>
      </c>
      <c r="E29" s="10" t="s">
        <v>66</v>
      </c>
      <c r="F29" s="10" t="s">
        <v>66</v>
      </c>
      <c r="G29" s="10" t="s">
        <v>66</v>
      </c>
      <c r="H29" s="10" t="s">
        <v>66</v>
      </c>
      <c r="I29" s="1">
        <v>44358</v>
      </c>
      <c r="J29" s="1">
        <v>44358</v>
      </c>
      <c r="K29" s="1">
        <v>44385</v>
      </c>
      <c r="L29" s="1">
        <v>44401</v>
      </c>
      <c r="M29" s="1">
        <v>44416</v>
      </c>
      <c r="N29" s="1">
        <v>44416</v>
      </c>
      <c r="O29" s="1">
        <v>44437</v>
      </c>
      <c r="P29" s="1">
        <v>44437</v>
      </c>
      <c r="Q29" s="1">
        <v>44437</v>
      </c>
      <c r="R29" s="1">
        <v>44444</v>
      </c>
      <c r="S29" s="1">
        <v>44451</v>
      </c>
      <c r="T29" s="1">
        <v>44451</v>
      </c>
      <c r="U29" s="1">
        <v>44451</v>
      </c>
      <c r="V29" s="1" t="s">
        <v>99</v>
      </c>
      <c r="W29" s="1">
        <v>44479</v>
      </c>
      <c r="X29" s="1">
        <v>44479</v>
      </c>
      <c r="Y29" s="1">
        <v>44479</v>
      </c>
      <c r="Z29" s="1">
        <v>44479</v>
      </c>
      <c r="AB29">
        <v>7</v>
      </c>
      <c r="AE29">
        <v>8.5</v>
      </c>
      <c r="AF29">
        <v>10.5</v>
      </c>
    </row>
    <row r="30" spans="1:34" x14ac:dyDescent="0.35">
      <c r="A30" s="4"/>
      <c r="B30" s="9" t="s">
        <v>0</v>
      </c>
      <c r="C30" s="9" t="s">
        <v>0</v>
      </c>
      <c r="D30" s="9" t="s">
        <v>0</v>
      </c>
      <c r="E30" s="5" t="s">
        <v>93</v>
      </c>
      <c r="F30" s="5" t="s">
        <v>93</v>
      </c>
      <c r="G30" s="5" t="s">
        <v>93</v>
      </c>
      <c r="H30" s="5" t="s">
        <v>93</v>
      </c>
      <c r="I30" t="s">
        <v>28</v>
      </c>
      <c r="J30" t="s">
        <v>28</v>
      </c>
      <c r="K30" t="s">
        <v>72</v>
      </c>
      <c r="L30" t="s">
        <v>72</v>
      </c>
      <c r="M30" t="s">
        <v>28</v>
      </c>
      <c r="N30" t="s">
        <v>28</v>
      </c>
      <c r="O30" t="s">
        <v>0</v>
      </c>
      <c r="P30" t="s">
        <v>0</v>
      </c>
      <c r="Q30" t="s">
        <v>0</v>
      </c>
      <c r="R30" t="s">
        <v>89</v>
      </c>
      <c r="S30" t="s">
        <v>0</v>
      </c>
      <c r="T30" t="s">
        <v>0</v>
      </c>
      <c r="U30" t="s">
        <v>0</v>
      </c>
      <c r="V30" t="s">
        <v>0</v>
      </c>
      <c r="W30" t="s">
        <v>28</v>
      </c>
      <c r="X30" t="s">
        <v>28</v>
      </c>
      <c r="Y30" t="s">
        <v>28</v>
      </c>
      <c r="Z30" t="s">
        <v>94</v>
      </c>
      <c r="AB30">
        <v>8</v>
      </c>
      <c r="AE30">
        <v>8.5</v>
      </c>
      <c r="AF30">
        <v>10.5</v>
      </c>
    </row>
    <row r="31" spans="1:34" x14ac:dyDescent="0.35">
      <c r="A31" s="4"/>
      <c r="B31" s="9" t="s">
        <v>1</v>
      </c>
      <c r="C31" s="9" t="s">
        <v>1</v>
      </c>
      <c r="D31" s="9" t="s">
        <v>1</v>
      </c>
      <c r="E31" s="5" t="s">
        <v>23</v>
      </c>
      <c r="F31" s="5" t="s">
        <v>23</v>
      </c>
      <c r="G31" s="5" t="s">
        <v>23</v>
      </c>
      <c r="H31" s="5" t="s">
        <v>77</v>
      </c>
      <c r="I31" t="s">
        <v>1</v>
      </c>
      <c r="J31" t="s">
        <v>1</v>
      </c>
      <c r="K31" t="s">
        <v>1</v>
      </c>
      <c r="L31" t="s">
        <v>23</v>
      </c>
      <c r="M31" t="s">
        <v>1</v>
      </c>
      <c r="N31" t="s">
        <v>23</v>
      </c>
      <c r="O31" t="s">
        <v>1</v>
      </c>
      <c r="P31" t="s">
        <v>1</v>
      </c>
      <c r="Q31" t="s">
        <v>1</v>
      </c>
      <c r="R31" t="s">
        <v>23</v>
      </c>
      <c r="S31" t="s">
        <v>23</v>
      </c>
      <c r="T31" t="s">
        <v>23</v>
      </c>
      <c r="U31" t="s">
        <v>23</v>
      </c>
      <c r="V31" t="s">
        <v>77</v>
      </c>
      <c r="W31" t="s">
        <v>1</v>
      </c>
      <c r="X31" t="s">
        <v>23</v>
      </c>
      <c r="Y31" t="s">
        <v>23</v>
      </c>
      <c r="Z31" t="s">
        <v>77</v>
      </c>
    </row>
    <row r="32" spans="1:34" x14ac:dyDescent="0.35">
      <c r="A32" s="6" t="s">
        <v>105</v>
      </c>
      <c r="B32" s="3" t="s">
        <v>38</v>
      </c>
      <c r="C32" s="3" t="s">
        <v>43</v>
      </c>
      <c r="D32" s="3" t="s">
        <v>32</v>
      </c>
      <c r="E32" s="3" t="s">
        <v>43</v>
      </c>
      <c r="F32" s="3" t="s">
        <v>32</v>
      </c>
      <c r="G32" s="3" t="s">
        <v>45</v>
      </c>
      <c r="H32" s="3"/>
      <c r="I32" s="3" t="s">
        <v>43</v>
      </c>
      <c r="J32" s="3" t="s">
        <v>32</v>
      </c>
      <c r="K32" s="3" t="s">
        <v>45</v>
      </c>
      <c r="L32" s="3" t="s">
        <v>32</v>
      </c>
      <c r="M32" s="3" t="s">
        <v>43</v>
      </c>
      <c r="N32" s="3" t="s">
        <v>32</v>
      </c>
      <c r="O32" s="3" t="s">
        <v>43</v>
      </c>
      <c r="P32" s="3" t="s">
        <v>32</v>
      </c>
      <c r="Q32" s="3" t="s">
        <v>45</v>
      </c>
      <c r="R32" s="3" t="s">
        <v>32</v>
      </c>
      <c r="S32" s="3" t="s">
        <v>43</v>
      </c>
      <c r="T32" s="3" t="s">
        <v>32</v>
      </c>
      <c r="U32" s="3" t="s">
        <v>45</v>
      </c>
      <c r="V32" s="3"/>
      <c r="W32" s="3" t="s">
        <v>43</v>
      </c>
      <c r="X32" s="3" t="s">
        <v>32</v>
      </c>
      <c r="Y32" s="3" t="s">
        <v>45</v>
      </c>
      <c r="Z32" s="3"/>
      <c r="AA32" s="17" t="s">
        <v>49</v>
      </c>
    </row>
    <row r="33" spans="1:27" x14ac:dyDescent="0.35">
      <c r="A33" t="str">
        <f>A5</f>
        <v xml:space="preserve">Katja Niiranen </v>
      </c>
      <c r="B33" s="5"/>
      <c r="C33" s="5">
        <f>IFERROR(VLOOKUP(C5,$AB$3:$AH$10,3,FALSE),0)</f>
        <v>0</v>
      </c>
      <c r="D33" s="5">
        <f>IFERROR(VLOOKUP(D5,$AB$3:$AH$10,4,FALSE),0)</f>
        <v>0</v>
      </c>
      <c r="E33" s="5"/>
      <c r="F33" s="5">
        <f>IFERROR(VLOOKUP(F5,$AB$23:$AH$30,4,FALSE),0)</f>
        <v>0</v>
      </c>
      <c r="G33" s="5">
        <f>IFERROR(VLOOKUP(G5,$AB$23:$AH$30,5,FALSE),0)</f>
        <v>0</v>
      </c>
      <c r="H33" s="5"/>
      <c r="I33" s="11">
        <f>IFERROR(VLOOKUP(I5,$AB$3:$AH$10,3,FALSE),0)</f>
        <v>0</v>
      </c>
      <c r="J33" s="11">
        <f>IFERROR(VLOOKUP(J5,$AB$3:$AH$10,4,FALSE),0)</f>
        <v>0</v>
      </c>
      <c r="K33" s="11">
        <f>IFERROR(VLOOKUP(K5,$AB$3:$AH$10,5,FALSE),0)</f>
        <v>0</v>
      </c>
      <c r="L33" s="11">
        <f>IFERROR(VLOOKUP(L5,$AB$13:$AH$20,4,FALSE),0)</f>
        <v>0</v>
      </c>
      <c r="M33" s="11">
        <f>IFERROR(VLOOKUP(M5,$AB$3:$AH$10,3,FALSE),0)</f>
        <v>0</v>
      </c>
      <c r="N33" s="11">
        <f>IFERROR(VLOOKUP(N5,$AB$13:$AH$20,4,FALSE),0)</f>
        <v>0</v>
      </c>
      <c r="O33" s="11">
        <f>IFERROR(VLOOKUP(O5,$AB$3:$AH$10,3,FALSE),0)</f>
        <v>0</v>
      </c>
      <c r="P33" s="11">
        <f>IFERROR(VLOOKUP(P5,$AB$3:$AH$10,4,FALSE),0)</f>
        <v>0</v>
      </c>
      <c r="Q33" s="11">
        <f>IFERROR(VLOOKUP(Q5,$AB$3:$AH$10,5,FALSE),0)</f>
        <v>0</v>
      </c>
      <c r="R33" s="11">
        <f>IFERROR(VLOOKUP(R5,$AB$13:$AH$20,4,FALSE),0)</f>
        <v>0</v>
      </c>
      <c r="S33" s="11">
        <f>IFERROR(VLOOKUP(S5,$AB$13:$AH$20,3,FALSE),0)</f>
        <v>0</v>
      </c>
      <c r="T33" s="11">
        <f>IFERROR(VLOOKUP(T5,$AB$13:$AH$20,4,FALSE),0)</f>
        <v>0</v>
      </c>
      <c r="U33" s="11">
        <f>IFERROR(VLOOKUP(U5,$AB$13:$AH$20,5,FALSE),0)</f>
        <v>0</v>
      </c>
      <c r="V33" s="11"/>
      <c r="W33" s="11">
        <f>IFERROR(VLOOKUP(W5,$AB$13:$AH$20,3,FALSE),0)</f>
        <v>0</v>
      </c>
      <c r="X33" s="11">
        <f>IFERROR(VLOOKUP(X5,$AB$13:$AH$20,4,FALSE),0)</f>
        <v>0</v>
      </c>
      <c r="Y33" s="11">
        <f>IFERROR(VLOOKUP(Y5,$AB$13:$AH$20,5,FALSE),0)</f>
        <v>0</v>
      </c>
      <c r="Z33" s="11"/>
      <c r="AA33" s="18">
        <f>SUM(E33:Z33)</f>
        <v>0</v>
      </c>
    </row>
    <row r="34" spans="1:27" x14ac:dyDescent="0.35">
      <c r="A34" t="str">
        <f t="shared" ref="A34:A56" si="0">A6</f>
        <v>Vilma Niiranen</v>
      </c>
      <c r="B34" s="9"/>
      <c r="C34" s="5">
        <f t="shared" ref="C34:C56" si="1">IFERROR(VLOOKUP(C6,$AB$3:$AH$10,3,FALSE),0)</f>
        <v>0</v>
      </c>
      <c r="D34" s="5">
        <f t="shared" ref="D34:D56" si="2">IFERROR(VLOOKUP(D6,$AB$3:$AH$10,4,FALSE),0)</f>
        <v>0</v>
      </c>
      <c r="E34" s="9"/>
      <c r="F34" s="5">
        <f t="shared" ref="F34:F56" si="3">IFERROR(VLOOKUP(F6,$AB$23:$AH$30,4,FALSE),0)</f>
        <v>0</v>
      </c>
      <c r="G34" s="5">
        <f t="shared" ref="G34:G56" si="4">IFERROR(VLOOKUP(G6,$AB$23:$AH$30,5,FALSE),0)</f>
        <v>0</v>
      </c>
      <c r="H34" s="9"/>
      <c r="I34" s="11">
        <f t="shared" ref="I34:I56" si="5">IFERROR(VLOOKUP(I6,$AB$3:$AH$10,3,FALSE),0)</f>
        <v>0</v>
      </c>
      <c r="J34" s="11">
        <f t="shared" ref="J34:J56" si="6">IFERROR(VLOOKUP(J6,$AB$3:$AH$10,4,FALSE),0)</f>
        <v>0</v>
      </c>
      <c r="K34" s="11">
        <f t="shared" ref="K34:K56" si="7">IFERROR(VLOOKUP(K6,$AB$3:$AH$10,5,FALSE),0)</f>
        <v>0</v>
      </c>
      <c r="L34" s="11">
        <f t="shared" ref="L34:L56" si="8">IFERROR(VLOOKUP(L6,$AB$13:$AH$20,4,FALSE),0)</f>
        <v>3.5</v>
      </c>
      <c r="M34" s="11">
        <f t="shared" ref="M34:M56" si="9">IFERROR(VLOOKUP(M6,$AB$3:$AH$10,3,FALSE),0)</f>
        <v>0</v>
      </c>
      <c r="N34" s="11">
        <f t="shared" ref="N34:N56" si="10">IFERROR(VLOOKUP(N6,$AB$13:$AH$20,4,FALSE),0)</f>
        <v>0</v>
      </c>
      <c r="O34" s="11">
        <f t="shared" ref="O34:O56" si="11">IFERROR(VLOOKUP(O6,$AB$3:$AH$10,3,FALSE),0)</f>
        <v>0</v>
      </c>
      <c r="P34" s="11">
        <f t="shared" ref="P34:P56" si="12">IFERROR(VLOOKUP(P6,$AB$3:$AH$10,4,FALSE),0)</f>
        <v>3</v>
      </c>
      <c r="Q34" s="11">
        <f t="shared" ref="Q34:Q56" si="13">IFERROR(VLOOKUP(Q6,$AB$3:$AH$10,5,FALSE),0)</f>
        <v>0</v>
      </c>
      <c r="R34" s="11">
        <f t="shared" ref="R34:R56" si="14">IFERROR(VLOOKUP(R6,$AB$13:$AH$20,4,FALSE),0)</f>
        <v>0</v>
      </c>
      <c r="S34" s="11">
        <f t="shared" ref="S34:S56" si="15">IFERROR(VLOOKUP(S6,$AB$13:$AH$20,3,FALSE),0)</f>
        <v>0</v>
      </c>
      <c r="T34" s="11">
        <f t="shared" ref="T34:T56" si="16">IFERROR(VLOOKUP(T6,$AB$13:$AH$20,4,FALSE),0)</f>
        <v>0</v>
      </c>
      <c r="U34" s="11">
        <f t="shared" ref="U34:U56" si="17">IFERROR(VLOOKUP(U6,$AB$13:$AH$20,5,FALSE),0)</f>
        <v>0</v>
      </c>
      <c r="W34" s="11">
        <f t="shared" ref="W34:W56" si="18">IFERROR(VLOOKUP(W6,$AB$13:$AH$20,3,FALSE),0)</f>
        <v>0</v>
      </c>
      <c r="X34" s="11">
        <f t="shared" ref="X34:X56" si="19">IFERROR(VLOOKUP(X6,$AB$13:$AH$20,4,FALSE),0)</f>
        <v>0</v>
      </c>
      <c r="Y34" s="11">
        <f t="shared" ref="Y34:Y56" si="20">IFERROR(VLOOKUP(Y6,$AB$13:$AH$20,5,FALSE),0)</f>
        <v>0</v>
      </c>
      <c r="AA34" s="18">
        <f t="shared" ref="AA34:AA56" si="21">SUM(E34:Z34)</f>
        <v>6.5</v>
      </c>
    </row>
    <row r="35" spans="1:27" x14ac:dyDescent="0.35">
      <c r="A35" t="str">
        <f t="shared" si="0"/>
        <v>Koistinen Anu</v>
      </c>
      <c r="B35" s="9"/>
      <c r="C35" s="5">
        <f t="shared" si="1"/>
        <v>0</v>
      </c>
      <c r="D35" s="5">
        <f t="shared" si="2"/>
        <v>0</v>
      </c>
      <c r="E35" s="9"/>
      <c r="F35" s="5">
        <f t="shared" si="3"/>
        <v>0</v>
      </c>
      <c r="G35" s="5">
        <f t="shared" si="4"/>
        <v>0</v>
      </c>
      <c r="H35" s="9"/>
      <c r="I35" s="11">
        <f t="shared" si="5"/>
        <v>0</v>
      </c>
      <c r="J35" s="11">
        <f t="shared" si="6"/>
        <v>0</v>
      </c>
      <c r="K35" s="11">
        <f t="shared" si="7"/>
        <v>0</v>
      </c>
      <c r="L35" s="11">
        <f t="shared" si="8"/>
        <v>0</v>
      </c>
      <c r="M35" s="11">
        <f t="shared" si="9"/>
        <v>0</v>
      </c>
      <c r="N35" s="11">
        <f t="shared" si="10"/>
        <v>0</v>
      </c>
      <c r="O35" s="11">
        <f t="shared" si="11"/>
        <v>0</v>
      </c>
      <c r="P35" s="11">
        <f t="shared" si="12"/>
        <v>0</v>
      </c>
      <c r="Q35" s="11">
        <f t="shared" si="13"/>
        <v>0</v>
      </c>
      <c r="R35" s="11">
        <f t="shared" si="14"/>
        <v>0</v>
      </c>
      <c r="S35" s="11">
        <f t="shared" si="15"/>
        <v>0</v>
      </c>
      <c r="T35" s="11">
        <f t="shared" si="16"/>
        <v>0</v>
      </c>
      <c r="U35" s="11">
        <f t="shared" si="17"/>
        <v>0</v>
      </c>
      <c r="W35" s="11">
        <f t="shared" si="18"/>
        <v>0</v>
      </c>
      <c r="X35" s="11">
        <f t="shared" si="19"/>
        <v>0</v>
      </c>
      <c r="Y35" s="11">
        <f t="shared" si="20"/>
        <v>0</v>
      </c>
      <c r="AA35" s="18">
        <f t="shared" si="21"/>
        <v>0</v>
      </c>
    </row>
    <row r="36" spans="1:27" x14ac:dyDescent="0.35">
      <c r="A36" t="str">
        <f t="shared" si="0"/>
        <v>Paintola Maaria</v>
      </c>
      <c r="B36" s="9"/>
      <c r="C36" s="5">
        <f t="shared" si="1"/>
        <v>0</v>
      </c>
      <c r="D36" s="5">
        <f t="shared" si="2"/>
        <v>0</v>
      </c>
      <c r="E36" s="9">
        <v>2</v>
      </c>
      <c r="F36" s="5">
        <f t="shared" si="3"/>
        <v>0</v>
      </c>
      <c r="G36" s="5">
        <f t="shared" si="4"/>
        <v>0</v>
      </c>
      <c r="H36" s="9"/>
      <c r="I36" s="11">
        <f t="shared" si="5"/>
        <v>0</v>
      </c>
      <c r="J36" s="11">
        <f t="shared" si="6"/>
        <v>0</v>
      </c>
      <c r="K36" s="11">
        <f t="shared" si="7"/>
        <v>0</v>
      </c>
      <c r="L36" s="11">
        <f t="shared" si="8"/>
        <v>0</v>
      </c>
      <c r="M36" s="11">
        <f t="shared" si="9"/>
        <v>0</v>
      </c>
      <c r="N36" s="11">
        <f t="shared" si="10"/>
        <v>0</v>
      </c>
      <c r="O36" s="11">
        <f t="shared" si="11"/>
        <v>0</v>
      </c>
      <c r="P36" s="11">
        <f t="shared" si="12"/>
        <v>0</v>
      </c>
      <c r="Q36" s="11">
        <f t="shared" si="13"/>
        <v>0</v>
      </c>
      <c r="R36" s="11">
        <f t="shared" si="14"/>
        <v>0</v>
      </c>
      <c r="S36" s="11">
        <f t="shared" si="15"/>
        <v>0</v>
      </c>
      <c r="T36" s="11">
        <f t="shared" si="16"/>
        <v>0</v>
      </c>
      <c r="U36" s="11">
        <f t="shared" si="17"/>
        <v>0</v>
      </c>
      <c r="W36" s="11">
        <f t="shared" si="18"/>
        <v>0</v>
      </c>
      <c r="X36" s="11">
        <f t="shared" si="19"/>
        <v>0</v>
      </c>
      <c r="Y36" s="11">
        <f t="shared" si="20"/>
        <v>0</v>
      </c>
      <c r="AA36" s="18">
        <f t="shared" si="21"/>
        <v>2</v>
      </c>
    </row>
    <row r="37" spans="1:27" x14ac:dyDescent="0.35">
      <c r="A37" t="str">
        <f t="shared" si="0"/>
        <v>Virtanen Hanna</v>
      </c>
      <c r="B37" s="9"/>
      <c r="C37" s="5">
        <f t="shared" si="1"/>
        <v>2.5</v>
      </c>
      <c r="D37" s="5">
        <f t="shared" si="2"/>
        <v>0</v>
      </c>
      <c r="E37" s="9"/>
      <c r="F37" s="5">
        <f t="shared" si="3"/>
        <v>0</v>
      </c>
      <c r="G37" s="5">
        <f t="shared" si="4"/>
        <v>0</v>
      </c>
      <c r="H37" s="9"/>
      <c r="I37" s="11">
        <f t="shared" si="5"/>
        <v>0</v>
      </c>
      <c r="J37" s="11">
        <f t="shared" si="6"/>
        <v>0</v>
      </c>
      <c r="K37" s="11">
        <f t="shared" si="7"/>
        <v>0</v>
      </c>
      <c r="L37" s="11">
        <f t="shared" si="8"/>
        <v>0</v>
      </c>
      <c r="M37" s="11">
        <f t="shared" si="9"/>
        <v>0</v>
      </c>
      <c r="N37" s="11">
        <f t="shared" si="10"/>
        <v>0</v>
      </c>
      <c r="O37" s="11">
        <f t="shared" si="11"/>
        <v>0</v>
      </c>
      <c r="P37" s="11">
        <f t="shared" si="12"/>
        <v>0</v>
      </c>
      <c r="Q37" s="11">
        <f t="shared" si="13"/>
        <v>0</v>
      </c>
      <c r="R37" s="11">
        <f t="shared" si="14"/>
        <v>0</v>
      </c>
      <c r="S37" s="11">
        <f t="shared" si="15"/>
        <v>4</v>
      </c>
      <c r="T37" s="11">
        <f t="shared" si="16"/>
        <v>0</v>
      </c>
      <c r="U37" s="11">
        <f t="shared" si="17"/>
        <v>0</v>
      </c>
      <c r="V37">
        <v>3</v>
      </c>
      <c r="W37" s="11">
        <f t="shared" si="18"/>
        <v>0</v>
      </c>
      <c r="X37" s="11">
        <f t="shared" si="19"/>
        <v>0</v>
      </c>
      <c r="Y37" s="11">
        <f t="shared" si="20"/>
        <v>0</v>
      </c>
      <c r="AA37" s="18">
        <f t="shared" si="21"/>
        <v>7</v>
      </c>
    </row>
    <row r="38" spans="1:27" x14ac:dyDescent="0.35">
      <c r="A38" t="str">
        <f t="shared" si="0"/>
        <v>Wilma Ilmonen</v>
      </c>
      <c r="B38" s="9"/>
      <c r="C38" s="5">
        <f t="shared" si="1"/>
        <v>0</v>
      </c>
      <c r="D38" s="5">
        <f t="shared" si="2"/>
        <v>0</v>
      </c>
      <c r="E38" s="9"/>
      <c r="F38" s="5">
        <f t="shared" si="3"/>
        <v>0</v>
      </c>
      <c r="G38" s="5">
        <f t="shared" si="4"/>
        <v>0</v>
      </c>
      <c r="H38" s="9"/>
      <c r="I38" s="11">
        <f t="shared" si="5"/>
        <v>0</v>
      </c>
      <c r="J38" s="11">
        <f t="shared" si="6"/>
        <v>0</v>
      </c>
      <c r="K38" s="11">
        <f t="shared" si="7"/>
        <v>0</v>
      </c>
      <c r="L38" s="11">
        <f t="shared" si="8"/>
        <v>0</v>
      </c>
      <c r="M38" s="11">
        <f t="shared" si="9"/>
        <v>0</v>
      </c>
      <c r="N38" s="11">
        <f t="shared" si="10"/>
        <v>0</v>
      </c>
      <c r="O38" s="11">
        <f t="shared" si="11"/>
        <v>0</v>
      </c>
      <c r="P38" s="11">
        <f t="shared" si="12"/>
        <v>0</v>
      </c>
      <c r="Q38" s="11">
        <f t="shared" si="13"/>
        <v>0</v>
      </c>
      <c r="R38" s="11">
        <f t="shared" si="14"/>
        <v>0</v>
      </c>
      <c r="S38" s="11">
        <f t="shared" si="15"/>
        <v>0</v>
      </c>
      <c r="T38" s="11">
        <f t="shared" si="16"/>
        <v>0</v>
      </c>
      <c r="U38" s="11">
        <f t="shared" si="17"/>
        <v>0</v>
      </c>
      <c r="W38" s="11">
        <f t="shared" si="18"/>
        <v>0</v>
      </c>
      <c r="X38" s="11">
        <f t="shared" si="19"/>
        <v>0</v>
      </c>
      <c r="Y38" s="11">
        <f t="shared" si="20"/>
        <v>0</v>
      </c>
      <c r="AA38" s="18">
        <f t="shared" si="21"/>
        <v>0</v>
      </c>
    </row>
    <row r="39" spans="1:27" x14ac:dyDescent="0.35">
      <c r="A39" t="str">
        <f t="shared" si="0"/>
        <v xml:space="preserve">Vehviläinen Ronja </v>
      </c>
      <c r="B39" s="9"/>
      <c r="C39" s="5">
        <f t="shared" si="1"/>
        <v>0</v>
      </c>
      <c r="D39" s="5">
        <f t="shared" si="2"/>
        <v>0</v>
      </c>
      <c r="E39" s="9">
        <v>2</v>
      </c>
      <c r="F39" s="5">
        <f t="shared" si="3"/>
        <v>0</v>
      </c>
      <c r="G39" s="5">
        <f t="shared" si="4"/>
        <v>11</v>
      </c>
      <c r="H39" s="9">
        <v>1</v>
      </c>
      <c r="I39" s="11">
        <f t="shared" si="5"/>
        <v>0</v>
      </c>
      <c r="J39" s="11">
        <f t="shared" si="6"/>
        <v>0</v>
      </c>
      <c r="K39" s="11">
        <f t="shared" si="7"/>
        <v>0</v>
      </c>
      <c r="L39" s="11">
        <f t="shared" si="8"/>
        <v>0</v>
      </c>
      <c r="M39" s="11">
        <f t="shared" si="9"/>
        <v>0</v>
      </c>
      <c r="N39" s="11">
        <f t="shared" si="10"/>
        <v>0</v>
      </c>
      <c r="O39" s="11">
        <f t="shared" si="11"/>
        <v>0</v>
      </c>
      <c r="P39" s="11">
        <f t="shared" si="12"/>
        <v>0</v>
      </c>
      <c r="Q39" s="11">
        <f t="shared" si="13"/>
        <v>0</v>
      </c>
      <c r="R39" s="11">
        <f t="shared" si="14"/>
        <v>0</v>
      </c>
      <c r="S39" s="11">
        <f t="shared" si="15"/>
        <v>0</v>
      </c>
      <c r="T39" s="11">
        <f t="shared" si="16"/>
        <v>0</v>
      </c>
      <c r="U39" s="11">
        <f t="shared" si="17"/>
        <v>6</v>
      </c>
      <c r="V39">
        <v>3</v>
      </c>
      <c r="W39" s="11">
        <f t="shared" si="18"/>
        <v>0</v>
      </c>
      <c r="X39" s="11">
        <f t="shared" si="19"/>
        <v>0</v>
      </c>
      <c r="Y39" s="11">
        <f t="shared" si="20"/>
        <v>0</v>
      </c>
      <c r="AA39" s="18">
        <f t="shared" si="21"/>
        <v>23</v>
      </c>
    </row>
    <row r="40" spans="1:27" x14ac:dyDescent="0.35">
      <c r="A40" t="str">
        <f t="shared" si="0"/>
        <v>Ilona Vanhanen</v>
      </c>
      <c r="B40" s="9"/>
      <c r="C40" s="5">
        <f t="shared" si="1"/>
        <v>3</v>
      </c>
      <c r="D40" s="5">
        <f t="shared" si="2"/>
        <v>0</v>
      </c>
      <c r="E40" s="9">
        <v>2</v>
      </c>
      <c r="F40" s="5">
        <f t="shared" si="3"/>
        <v>9.5</v>
      </c>
      <c r="G40" s="5">
        <f t="shared" si="4"/>
        <v>0</v>
      </c>
      <c r="H40" s="9">
        <v>2</v>
      </c>
      <c r="I40" s="11">
        <f t="shared" si="5"/>
        <v>0</v>
      </c>
      <c r="J40" s="11">
        <f t="shared" si="6"/>
        <v>0</v>
      </c>
      <c r="K40" s="11">
        <f t="shared" si="7"/>
        <v>0</v>
      </c>
      <c r="L40" s="11">
        <f t="shared" si="8"/>
        <v>0</v>
      </c>
      <c r="M40" s="11">
        <f t="shared" si="9"/>
        <v>0</v>
      </c>
      <c r="N40" s="11">
        <f t="shared" si="10"/>
        <v>0</v>
      </c>
      <c r="O40" s="11">
        <f t="shared" si="11"/>
        <v>0</v>
      </c>
      <c r="P40" s="11">
        <f t="shared" si="12"/>
        <v>0</v>
      </c>
      <c r="Q40" s="11">
        <f t="shared" si="13"/>
        <v>0</v>
      </c>
      <c r="R40" s="11">
        <f t="shared" si="14"/>
        <v>0</v>
      </c>
      <c r="S40" s="11">
        <f t="shared" si="15"/>
        <v>0</v>
      </c>
      <c r="T40" s="11">
        <f t="shared" si="16"/>
        <v>0</v>
      </c>
      <c r="U40" s="11">
        <f t="shared" si="17"/>
        <v>0</v>
      </c>
      <c r="W40" s="11">
        <f t="shared" si="18"/>
        <v>0</v>
      </c>
      <c r="X40" s="11">
        <f t="shared" si="19"/>
        <v>5</v>
      </c>
      <c r="Y40" s="11">
        <f t="shared" si="20"/>
        <v>0</v>
      </c>
      <c r="AA40" s="18">
        <f t="shared" si="21"/>
        <v>18.5</v>
      </c>
    </row>
    <row r="41" spans="1:27" x14ac:dyDescent="0.35">
      <c r="A41" t="str">
        <f t="shared" si="0"/>
        <v>Mirja Tuomainen</v>
      </c>
      <c r="B41" s="9"/>
      <c r="C41" s="5">
        <f t="shared" si="1"/>
        <v>0</v>
      </c>
      <c r="D41" s="5">
        <f t="shared" si="2"/>
        <v>0</v>
      </c>
      <c r="E41" s="9"/>
      <c r="F41" s="5">
        <f t="shared" si="3"/>
        <v>0</v>
      </c>
      <c r="G41" s="5">
        <f t="shared" si="4"/>
        <v>0</v>
      </c>
      <c r="H41" s="9"/>
      <c r="I41" s="11">
        <f t="shared" si="5"/>
        <v>0</v>
      </c>
      <c r="J41" s="11">
        <f t="shared" si="6"/>
        <v>0</v>
      </c>
      <c r="K41" s="11">
        <f t="shared" si="7"/>
        <v>0</v>
      </c>
      <c r="L41" s="11">
        <f t="shared" si="8"/>
        <v>0</v>
      </c>
      <c r="M41" s="11">
        <f t="shared" si="9"/>
        <v>0</v>
      </c>
      <c r="N41" s="11">
        <f t="shared" si="10"/>
        <v>0</v>
      </c>
      <c r="O41" s="11">
        <f t="shared" si="11"/>
        <v>0</v>
      </c>
      <c r="P41" s="11">
        <f t="shared" si="12"/>
        <v>0</v>
      </c>
      <c r="Q41" s="11">
        <f t="shared" si="13"/>
        <v>0</v>
      </c>
      <c r="R41" s="11">
        <f t="shared" si="14"/>
        <v>0</v>
      </c>
      <c r="S41" s="11">
        <f t="shared" si="15"/>
        <v>0</v>
      </c>
      <c r="T41" s="11">
        <f t="shared" si="16"/>
        <v>0</v>
      </c>
      <c r="U41" s="11">
        <f t="shared" si="17"/>
        <v>0</v>
      </c>
      <c r="W41" s="11">
        <f t="shared" si="18"/>
        <v>0</v>
      </c>
      <c r="X41" s="11">
        <f t="shared" si="19"/>
        <v>0</v>
      </c>
      <c r="Y41" s="11">
        <f t="shared" si="20"/>
        <v>0</v>
      </c>
      <c r="AA41" s="18">
        <f t="shared" si="21"/>
        <v>0</v>
      </c>
    </row>
    <row r="42" spans="1:27" x14ac:dyDescent="0.35">
      <c r="A42" t="str">
        <f t="shared" si="0"/>
        <v>Venla Tepsa</v>
      </c>
      <c r="B42" s="9"/>
      <c r="C42" s="5">
        <f t="shared" si="1"/>
        <v>0</v>
      </c>
      <c r="D42" s="5">
        <f t="shared" si="2"/>
        <v>3</v>
      </c>
      <c r="E42" s="9"/>
      <c r="F42" s="5">
        <f t="shared" si="3"/>
        <v>0</v>
      </c>
      <c r="G42" s="5">
        <f t="shared" si="4"/>
        <v>0</v>
      </c>
      <c r="H42" s="9"/>
      <c r="I42" s="11">
        <f t="shared" si="5"/>
        <v>0</v>
      </c>
      <c r="J42" s="11">
        <f t="shared" si="6"/>
        <v>0</v>
      </c>
      <c r="K42" s="11">
        <f t="shared" si="7"/>
        <v>0</v>
      </c>
      <c r="L42" s="11">
        <f t="shared" si="8"/>
        <v>0</v>
      </c>
      <c r="M42" s="11">
        <f t="shared" si="9"/>
        <v>0</v>
      </c>
      <c r="N42" s="11">
        <f t="shared" si="10"/>
        <v>0</v>
      </c>
      <c r="O42" s="11">
        <f t="shared" si="11"/>
        <v>3</v>
      </c>
      <c r="P42" s="11">
        <f t="shared" si="12"/>
        <v>0</v>
      </c>
      <c r="Q42" s="11">
        <f t="shared" si="13"/>
        <v>0</v>
      </c>
      <c r="R42" s="11">
        <f t="shared" si="14"/>
        <v>0</v>
      </c>
      <c r="S42" s="11">
        <f t="shared" si="15"/>
        <v>3</v>
      </c>
      <c r="T42" s="11">
        <f t="shared" si="16"/>
        <v>0</v>
      </c>
      <c r="U42" s="11">
        <f t="shared" si="17"/>
        <v>0</v>
      </c>
      <c r="V42">
        <v>1</v>
      </c>
      <c r="W42" s="11">
        <f t="shared" si="18"/>
        <v>2.5</v>
      </c>
      <c r="X42" s="11">
        <f t="shared" si="19"/>
        <v>0</v>
      </c>
      <c r="Y42" s="11">
        <f t="shared" si="20"/>
        <v>0</v>
      </c>
      <c r="AA42" s="18">
        <f t="shared" si="21"/>
        <v>9.5</v>
      </c>
    </row>
    <row r="43" spans="1:27" x14ac:dyDescent="0.35">
      <c r="A43" t="str">
        <f t="shared" si="0"/>
        <v>Anniina Teittinen</v>
      </c>
      <c r="B43" s="9"/>
      <c r="C43" s="5">
        <f t="shared" si="1"/>
        <v>0</v>
      </c>
      <c r="D43" s="5">
        <f t="shared" si="2"/>
        <v>0</v>
      </c>
      <c r="E43" s="9"/>
      <c r="F43" s="5">
        <f t="shared" si="3"/>
        <v>0</v>
      </c>
      <c r="G43" s="5">
        <f t="shared" si="4"/>
        <v>0</v>
      </c>
      <c r="H43" s="9"/>
      <c r="I43" s="11">
        <f t="shared" si="5"/>
        <v>0</v>
      </c>
      <c r="J43" s="11">
        <f t="shared" si="6"/>
        <v>0</v>
      </c>
      <c r="K43" s="11">
        <f t="shared" si="7"/>
        <v>0</v>
      </c>
      <c r="L43" s="11">
        <f t="shared" si="8"/>
        <v>0</v>
      </c>
      <c r="M43" s="11">
        <f t="shared" si="9"/>
        <v>0</v>
      </c>
      <c r="N43" s="11">
        <f t="shared" si="10"/>
        <v>0</v>
      </c>
      <c r="O43" s="11">
        <f t="shared" si="11"/>
        <v>0</v>
      </c>
      <c r="P43" s="11">
        <f t="shared" si="12"/>
        <v>0</v>
      </c>
      <c r="Q43" s="11">
        <f t="shared" si="13"/>
        <v>3.5</v>
      </c>
      <c r="R43" s="11">
        <f t="shared" si="14"/>
        <v>0</v>
      </c>
      <c r="S43" s="11">
        <f t="shared" si="15"/>
        <v>0</v>
      </c>
      <c r="T43" s="11">
        <f t="shared" si="16"/>
        <v>0</v>
      </c>
      <c r="U43" s="11">
        <f t="shared" si="17"/>
        <v>0</v>
      </c>
      <c r="W43" s="11">
        <f t="shared" si="18"/>
        <v>0</v>
      </c>
      <c r="X43" s="11">
        <f t="shared" si="19"/>
        <v>0</v>
      </c>
      <c r="Y43" s="11">
        <f t="shared" si="20"/>
        <v>0</v>
      </c>
      <c r="AA43" s="18">
        <f t="shared" si="21"/>
        <v>3.5</v>
      </c>
    </row>
    <row r="44" spans="1:27" x14ac:dyDescent="0.35">
      <c r="A44" t="str">
        <f t="shared" si="0"/>
        <v>Katja Pietiläinen</v>
      </c>
      <c r="B44" s="9"/>
      <c r="C44" s="5">
        <f t="shared" si="1"/>
        <v>0</v>
      </c>
      <c r="D44" s="5">
        <f t="shared" si="2"/>
        <v>0</v>
      </c>
      <c r="E44" s="9"/>
      <c r="F44" s="5">
        <f t="shared" si="3"/>
        <v>0</v>
      </c>
      <c r="G44" s="5">
        <f t="shared" si="4"/>
        <v>0</v>
      </c>
      <c r="H44" s="9"/>
      <c r="I44" s="11">
        <f t="shared" si="5"/>
        <v>0</v>
      </c>
      <c r="J44" s="11">
        <f t="shared" si="6"/>
        <v>0</v>
      </c>
      <c r="K44" s="11">
        <f t="shared" si="7"/>
        <v>0</v>
      </c>
      <c r="L44" s="11">
        <f t="shared" si="8"/>
        <v>0</v>
      </c>
      <c r="M44" s="11">
        <f t="shared" si="9"/>
        <v>0</v>
      </c>
      <c r="N44" s="11">
        <f t="shared" si="10"/>
        <v>0</v>
      </c>
      <c r="O44" s="11">
        <f t="shared" si="11"/>
        <v>0</v>
      </c>
      <c r="P44" s="11">
        <f t="shared" si="12"/>
        <v>0</v>
      </c>
      <c r="Q44" s="11">
        <f t="shared" si="13"/>
        <v>0</v>
      </c>
      <c r="R44" s="11">
        <f t="shared" si="14"/>
        <v>0</v>
      </c>
      <c r="S44" s="11">
        <f t="shared" si="15"/>
        <v>0</v>
      </c>
      <c r="T44" s="11">
        <f t="shared" si="16"/>
        <v>0</v>
      </c>
      <c r="U44" s="11">
        <f t="shared" si="17"/>
        <v>0</v>
      </c>
      <c r="W44" s="11">
        <f t="shared" si="18"/>
        <v>0</v>
      </c>
      <c r="X44" s="11">
        <f t="shared" si="19"/>
        <v>0</v>
      </c>
      <c r="Y44" s="11">
        <f t="shared" si="20"/>
        <v>0</v>
      </c>
      <c r="AA44" s="18">
        <f t="shared" si="21"/>
        <v>0</v>
      </c>
    </row>
    <row r="45" spans="1:27" x14ac:dyDescent="0.35">
      <c r="A45" t="str">
        <f t="shared" si="0"/>
        <v>Elviira Vartiainen</v>
      </c>
      <c r="B45" s="9"/>
      <c r="C45" s="5">
        <f t="shared" si="1"/>
        <v>0</v>
      </c>
      <c r="D45" s="5">
        <f t="shared" si="2"/>
        <v>0</v>
      </c>
      <c r="E45" s="9">
        <v>2</v>
      </c>
      <c r="F45" s="5">
        <f t="shared" si="3"/>
        <v>10</v>
      </c>
      <c r="G45" s="5">
        <f t="shared" si="4"/>
        <v>0</v>
      </c>
      <c r="H45" s="9">
        <v>3</v>
      </c>
      <c r="I45" s="11">
        <f t="shared" si="5"/>
        <v>0</v>
      </c>
      <c r="J45" s="11">
        <f t="shared" si="6"/>
        <v>0</v>
      </c>
      <c r="K45" s="11">
        <f t="shared" si="7"/>
        <v>0</v>
      </c>
      <c r="L45" s="11">
        <f t="shared" si="8"/>
        <v>0</v>
      </c>
      <c r="M45" s="11">
        <f t="shared" si="9"/>
        <v>0</v>
      </c>
      <c r="N45" s="11">
        <f t="shared" si="10"/>
        <v>0</v>
      </c>
      <c r="O45" s="11">
        <f t="shared" si="11"/>
        <v>0</v>
      </c>
      <c r="P45" s="11">
        <f t="shared" si="12"/>
        <v>0</v>
      </c>
      <c r="Q45" s="11">
        <f t="shared" si="13"/>
        <v>0</v>
      </c>
      <c r="R45" s="11">
        <f t="shared" si="14"/>
        <v>0</v>
      </c>
      <c r="S45" s="11">
        <f t="shared" si="15"/>
        <v>0</v>
      </c>
      <c r="T45" s="11">
        <f t="shared" si="16"/>
        <v>0</v>
      </c>
      <c r="U45" s="11">
        <f t="shared" si="17"/>
        <v>0</v>
      </c>
      <c r="W45" s="11">
        <f t="shared" si="18"/>
        <v>0</v>
      </c>
      <c r="X45" s="11">
        <f t="shared" si="19"/>
        <v>0</v>
      </c>
      <c r="Y45" s="11">
        <f t="shared" si="20"/>
        <v>0</v>
      </c>
      <c r="AA45" s="18">
        <f t="shared" si="21"/>
        <v>15</v>
      </c>
    </row>
    <row r="46" spans="1:27" x14ac:dyDescent="0.35">
      <c r="A46" t="str">
        <f t="shared" si="0"/>
        <v>Miila Pulkkinen</v>
      </c>
      <c r="B46" s="9"/>
      <c r="C46" s="5">
        <f t="shared" si="1"/>
        <v>0</v>
      </c>
      <c r="D46" s="5">
        <f t="shared" si="2"/>
        <v>0</v>
      </c>
      <c r="E46" s="9"/>
      <c r="F46" s="5">
        <f t="shared" si="3"/>
        <v>0</v>
      </c>
      <c r="G46" s="5">
        <f t="shared" si="4"/>
        <v>0</v>
      </c>
      <c r="H46" s="9"/>
      <c r="I46" s="11">
        <f t="shared" si="5"/>
        <v>2</v>
      </c>
      <c r="J46" s="11">
        <f t="shared" si="6"/>
        <v>0</v>
      </c>
      <c r="K46" s="11">
        <f t="shared" si="7"/>
        <v>0</v>
      </c>
      <c r="L46" s="11">
        <f t="shared" si="8"/>
        <v>0</v>
      </c>
      <c r="M46" s="11">
        <f t="shared" si="9"/>
        <v>2.5</v>
      </c>
      <c r="N46" s="11">
        <f t="shared" si="10"/>
        <v>4.5</v>
      </c>
      <c r="O46" s="11">
        <f t="shared" si="11"/>
        <v>1.5</v>
      </c>
      <c r="P46" s="11">
        <f t="shared" si="12"/>
        <v>2.5</v>
      </c>
      <c r="Q46" s="11">
        <f t="shared" si="13"/>
        <v>0</v>
      </c>
      <c r="R46" s="11">
        <f t="shared" si="14"/>
        <v>0</v>
      </c>
      <c r="S46" s="11">
        <f t="shared" si="15"/>
        <v>2.5</v>
      </c>
      <c r="T46" s="11">
        <f t="shared" si="16"/>
        <v>3.5</v>
      </c>
      <c r="U46" s="11">
        <f t="shared" si="17"/>
        <v>0</v>
      </c>
      <c r="W46" s="11">
        <f t="shared" si="18"/>
        <v>0</v>
      </c>
      <c r="X46" s="11">
        <f t="shared" si="19"/>
        <v>0</v>
      </c>
      <c r="Y46" s="11">
        <f t="shared" si="20"/>
        <v>4.5</v>
      </c>
      <c r="Z46">
        <v>3</v>
      </c>
      <c r="AA46" s="18">
        <f t="shared" si="21"/>
        <v>26.5</v>
      </c>
    </row>
    <row r="47" spans="1:27" x14ac:dyDescent="0.35">
      <c r="A47" t="str">
        <f t="shared" si="0"/>
        <v>Elina Thil</v>
      </c>
      <c r="B47" s="9"/>
      <c r="C47" s="5">
        <f t="shared" si="1"/>
        <v>0</v>
      </c>
      <c r="D47" s="5">
        <f t="shared" si="2"/>
        <v>0</v>
      </c>
      <c r="E47" s="9"/>
      <c r="F47" s="5">
        <f t="shared" si="3"/>
        <v>0</v>
      </c>
      <c r="G47" s="5">
        <f t="shared" si="4"/>
        <v>0</v>
      </c>
      <c r="H47" s="9"/>
      <c r="I47" s="11">
        <f t="shared" si="5"/>
        <v>0</v>
      </c>
      <c r="J47" s="11">
        <f t="shared" si="6"/>
        <v>0</v>
      </c>
      <c r="K47" s="11">
        <f t="shared" si="7"/>
        <v>0</v>
      </c>
      <c r="L47" s="11">
        <f t="shared" si="8"/>
        <v>0</v>
      </c>
      <c r="M47" s="11">
        <f t="shared" si="9"/>
        <v>0</v>
      </c>
      <c r="N47" s="11">
        <f t="shared" si="10"/>
        <v>0</v>
      </c>
      <c r="O47" s="11">
        <f t="shared" si="11"/>
        <v>0</v>
      </c>
      <c r="P47" s="11">
        <f t="shared" si="12"/>
        <v>0</v>
      </c>
      <c r="Q47" s="11">
        <f t="shared" si="13"/>
        <v>0</v>
      </c>
      <c r="R47" s="11">
        <f t="shared" si="14"/>
        <v>0</v>
      </c>
      <c r="S47" s="11">
        <f t="shared" si="15"/>
        <v>0</v>
      </c>
      <c r="T47" s="11">
        <f t="shared" si="16"/>
        <v>0</v>
      </c>
      <c r="U47" s="11">
        <f t="shared" si="17"/>
        <v>0</v>
      </c>
      <c r="W47" s="11">
        <f t="shared" si="18"/>
        <v>0</v>
      </c>
      <c r="X47" s="11">
        <f t="shared" si="19"/>
        <v>0</v>
      </c>
      <c r="Y47" s="11">
        <f t="shared" si="20"/>
        <v>0</v>
      </c>
      <c r="AA47" s="18">
        <f t="shared" si="21"/>
        <v>0</v>
      </c>
    </row>
    <row r="48" spans="1:27" x14ac:dyDescent="0.35">
      <c r="A48" t="str">
        <f t="shared" si="0"/>
        <v>Laura Jylhä</v>
      </c>
      <c r="B48" s="9"/>
      <c r="C48" s="5">
        <f t="shared" si="1"/>
        <v>0</v>
      </c>
      <c r="D48" s="5">
        <f t="shared" si="2"/>
        <v>0</v>
      </c>
      <c r="E48" s="9">
        <v>2</v>
      </c>
      <c r="F48" s="5">
        <f t="shared" si="3"/>
        <v>0</v>
      </c>
      <c r="G48" s="5">
        <f t="shared" si="4"/>
        <v>0</v>
      </c>
      <c r="H48" s="9"/>
      <c r="I48" s="11">
        <f t="shared" si="5"/>
        <v>0</v>
      </c>
      <c r="J48" s="11">
        <f t="shared" si="6"/>
        <v>0</v>
      </c>
      <c r="K48" s="11">
        <f t="shared" si="7"/>
        <v>0</v>
      </c>
      <c r="L48" s="11">
        <f t="shared" si="8"/>
        <v>0</v>
      </c>
      <c r="M48" s="11">
        <f t="shared" si="9"/>
        <v>0</v>
      </c>
      <c r="N48" s="11">
        <f t="shared" si="10"/>
        <v>0</v>
      </c>
      <c r="O48" s="11">
        <f t="shared" si="11"/>
        <v>0</v>
      </c>
      <c r="P48" s="11">
        <f t="shared" si="12"/>
        <v>0</v>
      </c>
      <c r="Q48" s="11">
        <f t="shared" si="13"/>
        <v>0</v>
      </c>
      <c r="R48" s="11">
        <f t="shared" si="14"/>
        <v>0</v>
      </c>
      <c r="S48" s="11">
        <f t="shared" si="15"/>
        <v>0</v>
      </c>
      <c r="T48" s="11">
        <f t="shared" si="16"/>
        <v>0</v>
      </c>
      <c r="U48" s="11">
        <f t="shared" si="17"/>
        <v>0</v>
      </c>
      <c r="W48" s="11">
        <f t="shared" si="18"/>
        <v>0</v>
      </c>
      <c r="X48" s="11">
        <f t="shared" si="19"/>
        <v>0</v>
      </c>
      <c r="Y48" s="11">
        <f t="shared" si="20"/>
        <v>0</v>
      </c>
      <c r="AA48" s="18">
        <f t="shared" si="21"/>
        <v>2</v>
      </c>
    </row>
    <row r="49" spans="1:27" x14ac:dyDescent="0.35">
      <c r="A49" t="str">
        <f t="shared" si="0"/>
        <v>Helmi Leväinen</v>
      </c>
      <c r="B49" s="9"/>
      <c r="C49" s="5">
        <f t="shared" si="1"/>
        <v>0</v>
      </c>
      <c r="D49" s="5">
        <f t="shared" si="2"/>
        <v>2.5</v>
      </c>
      <c r="E49" s="9"/>
      <c r="F49" s="5">
        <f t="shared" si="3"/>
        <v>0</v>
      </c>
      <c r="G49" s="5">
        <f t="shared" si="4"/>
        <v>0</v>
      </c>
      <c r="H49" s="9"/>
      <c r="I49" s="11">
        <f t="shared" si="5"/>
        <v>0</v>
      </c>
      <c r="J49" s="11">
        <f t="shared" si="6"/>
        <v>0</v>
      </c>
      <c r="K49" s="11">
        <f t="shared" si="7"/>
        <v>0</v>
      </c>
      <c r="L49" s="11">
        <f t="shared" si="8"/>
        <v>0</v>
      </c>
      <c r="M49" s="11">
        <f t="shared" si="9"/>
        <v>0</v>
      </c>
      <c r="N49" s="11">
        <f t="shared" si="10"/>
        <v>0</v>
      </c>
      <c r="O49" s="11">
        <f t="shared" si="11"/>
        <v>0</v>
      </c>
      <c r="P49" s="11">
        <f t="shared" si="12"/>
        <v>0</v>
      </c>
      <c r="Q49" s="11">
        <f t="shared" si="13"/>
        <v>0</v>
      </c>
      <c r="R49" s="11">
        <f t="shared" si="14"/>
        <v>4.5</v>
      </c>
      <c r="S49" s="11">
        <f t="shared" si="15"/>
        <v>3.5</v>
      </c>
      <c r="T49" s="11">
        <f t="shared" si="16"/>
        <v>0</v>
      </c>
      <c r="U49" s="11">
        <f t="shared" si="17"/>
        <v>0</v>
      </c>
      <c r="W49" s="11">
        <f t="shared" si="18"/>
        <v>0</v>
      </c>
      <c r="X49" s="11">
        <f t="shared" si="19"/>
        <v>0</v>
      </c>
      <c r="Y49" s="11">
        <f t="shared" si="20"/>
        <v>0</v>
      </c>
      <c r="AA49" s="18">
        <f t="shared" si="21"/>
        <v>8</v>
      </c>
    </row>
    <row r="50" spans="1:27" x14ac:dyDescent="0.35">
      <c r="A50" t="str">
        <f t="shared" si="0"/>
        <v>Elias Vesa</v>
      </c>
      <c r="B50" s="9"/>
      <c r="C50" s="5">
        <f t="shared" si="1"/>
        <v>0</v>
      </c>
      <c r="D50" s="5">
        <f t="shared" si="2"/>
        <v>0</v>
      </c>
      <c r="E50" s="9"/>
      <c r="F50" s="5">
        <f t="shared" si="3"/>
        <v>0</v>
      </c>
      <c r="G50" s="5">
        <f t="shared" si="4"/>
        <v>0</v>
      </c>
      <c r="H50" s="9"/>
      <c r="I50" s="11">
        <f t="shared" si="5"/>
        <v>0</v>
      </c>
      <c r="J50" s="11">
        <f t="shared" si="6"/>
        <v>0</v>
      </c>
      <c r="K50" s="11">
        <f t="shared" si="7"/>
        <v>0</v>
      </c>
      <c r="L50" s="11">
        <f t="shared" si="8"/>
        <v>0</v>
      </c>
      <c r="M50" s="11">
        <f t="shared" si="9"/>
        <v>0</v>
      </c>
      <c r="N50" s="11">
        <f t="shared" si="10"/>
        <v>0</v>
      </c>
      <c r="O50" s="11">
        <f t="shared" si="11"/>
        <v>0</v>
      </c>
      <c r="P50" s="11">
        <f t="shared" si="12"/>
        <v>0</v>
      </c>
      <c r="Q50" s="11">
        <f t="shared" si="13"/>
        <v>0</v>
      </c>
      <c r="R50" s="11">
        <f t="shared" si="14"/>
        <v>0</v>
      </c>
      <c r="S50" s="11">
        <f t="shared" si="15"/>
        <v>0</v>
      </c>
      <c r="T50" s="11">
        <f t="shared" si="16"/>
        <v>0</v>
      </c>
      <c r="U50" s="11">
        <f t="shared" si="17"/>
        <v>0</v>
      </c>
      <c r="W50" s="11">
        <f t="shared" si="18"/>
        <v>0</v>
      </c>
      <c r="X50" s="11">
        <f t="shared" si="19"/>
        <v>0</v>
      </c>
      <c r="Y50" s="11">
        <f t="shared" si="20"/>
        <v>0</v>
      </c>
      <c r="AA50" s="18">
        <f t="shared" si="21"/>
        <v>0</v>
      </c>
    </row>
    <row r="51" spans="1:27" x14ac:dyDescent="0.35">
      <c r="A51" t="str">
        <f t="shared" si="0"/>
        <v>Aada Vesa</v>
      </c>
      <c r="B51" s="9"/>
      <c r="C51" s="5">
        <f t="shared" si="1"/>
        <v>0</v>
      </c>
      <c r="D51" s="5">
        <f t="shared" si="2"/>
        <v>0</v>
      </c>
      <c r="E51" s="9"/>
      <c r="F51" s="5">
        <f t="shared" si="3"/>
        <v>0</v>
      </c>
      <c r="G51" s="5">
        <f t="shared" si="4"/>
        <v>0</v>
      </c>
      <c r="H51" s="9"/>
      <c r="I51" s="11">
        <f t="shared" si="5"/>
        <v>0</v>
      </c>
      <c r="J51" s="11">
        <f t="shared" si="6"/>
        <v>1.5</v>
      </c>
      <c r="K51" s="11">
        <f t="shared" si="7"/>
        <v>0</v>
      </c>
      <c r="L51" s="11">
        <f t="shared" si="8"/>
        <v>0</v>
      </c>
      <c r="M51" s="11">
        <f t="shared" si="9"/>
        <v>0</v>
      </c>
      <c r="N51" s="11">
        <f t="shared" si="10"/>
        <v>0</v>
      </c>
      <c r="O51" s="11">
        <f t="shared" si="11"/>
        <v>0</v>
      </c>
      <c r="P51" s="11">
        <f t="shared" si="12"/>
        <v>0</v>
      </c>
      <c r="Q51" s="11">
        <f t="shared" si="13"/>
        <v>0</v>
      </c>
      <c r="R51" s="11">
        <f t="shared" si="14"/>
        <v>0</v>
      </c>
      <c r="S51" s="11">
        <f t="shared" si="15"/>
        <v>0</v>
      </c>
      <c r="T51" s="11">
        <f t="shared" si="16"/>
        <v>0</v>
      </c>
      <c r="U51" s="11">
        <f t="shared" si="17"/>
        <v>0</v>
      </c>
      <c r="W51" s="11">
        <f t="shared" si="18"/>
        <v>0</v>
      </c>
      <c r="X51" s="11">
        <f t="shared" si="19"/>
        <v>0</v>
      </c>
      <c r="Y51" s="11">
        <f t="shared" si="20"/>
        <v>0</v>
      </c>
      <c r="AA51" s="18">
        <f t="shared" si="21"/>
        <v>1.5</v>
      </c>
    </row>
    <row r="52" spans="1:27" x14ac:dyDescent="0.35">
      <c r="A52" t="str">
        <f t="shared" si="0"/>
        <v>Veera Niiranen</v>
      </c>
      <c r="B52">
        <v>1</v>
      </c>
      <c r="C52" s="5">
        <f t="shared" si="1"/>
        <v>0</v>
      </c>
      <c r="D52" s="5">
        <f t="shared" si="2"/>
        <v>0</v>
      </c>
      <c r="F52" s="5">
        <f t="shared" si="3"/>
        <v>0</v>
      </c>
      <c r="G52" s="5">
        <f t="shared" si="4"/>
        <v>0</v>
      </c>
      <c r="I52" s="11">
        <f t="shared" si="5"/>
        <v>0</v>
      </c>
      <c r="J52" s="11">
        <f t="shared" si="6"/>
        <v>0</v>
      </c>
      <c r="K52" s="11">
        <f t="shared" si="7"/>
        <v>0</v>
      </c>
      <c r="L52" s="11">
        <f t="shared" si="8"/>
        <v>0</v>
      </c>
      <c r="M52" s="11">
        <f t="shared" si="9"/>
        <v>0</v>
      </c>
      <c r="N52" s="11">
        <f t="shared" si="10"/>
        <v>0</v>
      </c>
      <c r="O52" s="11">
        <f t="shared" si="11"/>
        <v>0</v>
      </c>
      <c r="P52" s="11">
        <f t="shared" si="12"/>
        <v>0</v>
      </c>
      <c r="Q52" s="11">
        <f t="shared" si="13"/>
        <v>0</v>
      </c>
      <c r="R52" s="11">
        <f t="shared" si="14"/>
        <v>0</v>
      </c>
      <c r="S52" s="11">
        <f t="shared" si="15"/>
        <v>2.5</v>
      </c>
      <c r="T52" s="11">
        <f t="shared" si="16"/>
        <v>0</v>
      </c>
      <c r="U52" s="11">
        <f t="shared" si="17"/>
        <v>0</v>
      </c>
      <c r="W52" s="11">
        <f t="shared" si="18"/>
        <v>0</v>
      </c>
      <c r="X52" s="11">
        <f t="shared" si="19"/>
        <v>4</v>
      </c>
      <c r="Y52" s="11">
        <f t="shared" si="20"/>
        <v>0</v>
      </c>
      <c r="Z52">
        <v>3</v>
      </c>
      <c r="AA52" s="18">
        <f t="shared" si="21"/>
        <v>9.5</v>
      </c>
    </row>
    <row r="53" spans="1:27" x14ac:dyDescent="0.35">
      <c r="A53" t="str">
        <f t="shared" si="0"/>
        <v>Sinna Kurkela</v>
      </c>
      <c r="C53" s="5">
        <f t="shared" si="1"/>
        <v>0</v>
      </c>
      <c r="D53" s="5">
        <f t="shared" si="2"/>
        <v>2</v>
      </c>
      <c r="E53">
        <v>2</v>
      </c>
      <c r="F53" s="5">
        <f t="shared" si="3"/>
        <v>0</v>
      </c>
      <c r="G53" s="5">
        <f t="shared" si="4"/>
        <v>0</v>
      </c>
      <c r="I53" s="11">
        <f t="shared" si="5"/>
        <v>0</v>
      </c>
      <c r="J53" s="11">
        <f t="shared" si="6"/>
        <v>0</v>
      </c>
      <c r="K53" s="11">
        <f t="shared" si="7"/>
        <v>0</v>
      </c>
      <c r="L53" s="11">
        <f t="shared" si="8"/>
        <v>0</v>
      </c>
      <c r="M53" s="11">
        <f t="shared" si="9"/>
        <v>0</v>
      </c>
      <c r="N53" s="11">
        <f t="shared" si="10"/>
        <v>0</v>
      </c>
      <c r="O53" s="11">
        <f t="shared" si="11"/>
        <v>0</v>
      </c>
      <c r="P53" s="11">
        <f t="shared" si="12"/>
        <v>0</v>
      </c>
      <c r="Q53" s="11">
        <f t="shared" si="13"/>
        <v>0</v>
      </c>
      <c r="R53" s="11">
        <f t="shared" si="14"/>
        <v>0</v>
      </c>
      <c r="S53" s="11">
        <f t="shared" si="15"/>
        <v>0</v>
      </c>
      <c r="T53" s="11">
        <f t="shared" si="16"/>
        <v>0</v>
      </c>
      <c r="U53" s="11">
        <f t="shared" si="17"/>
        <v>0</v>
      </c>
      <c r="W53" s="11">
        <f t="shared" si="18"/>
        <v>0</v>
      </c>
      <c r="X53" s="11">
        <f t="shared" si="19"/>
        <v>0</v>
      </c>
      <c r="Y53" s="11">
        <f t="shared" si="20"/>
        <v>0</v>
      </c>
      <c r="AA53" s="18">
        <f t="shared" si="21"/>
        <v>2</v>
      </c>
    </row>
    <row r="54" spans="1:27" x14ac:dyDescent="0.35">
      <c r="A54" t="str">
        <f t="shared" si="0"/>
        <v>Iisa Markkanen</v>
      </c>
      <c r="C54" s="5">
        <f t="shared" si="1"/>
        <v>0</v>
      </c>
      <c r="D54" s="5">
        <f t="shared" si="2"/>
        <v>0</v>
      </c>
      <c r="E54">
        <v>2</v>
      </c>
      <c r="F54" s="5">
        <f t="shared" si="3"/>
        <v>0</v>
      </c>
      <c r="G54" s="5">
        <f t="shared" si="4"/>
        <v>0</v>
      </c>
      <c r="I54" s="11">
        <f t="shared" si="5"/>
        <v>0</v>
      </c>
      <c r="J54" s="11">
        <f t="shared" si="6"/>
        <v>0</v>
      </c>
      <c r="K54" s="11">
        <f t="shared" si="7"/>
        <v>0</v>
      </c>
      <c r="L54" s="11">
        <f t="shared" si="8"/>
        <v>0</v>
      </c>
      <c r="M54" s="11">
        <f t="shared" si="9"/>
        <v>0</v>
      </c>
      <c r="N54" s="11">
        <f t="shared" si="10"/>
        <v>0</v>
      </c>
      <c r="O54" s="11">
        <f t="shared" si="11"/>
        <v>0</v>
      </c>
      <c r="P54" s="11">
        <f t="shared" si="12"/>
        <v>0</v>
      </c>
      <c r="Q54" s="11">
        <f t="shared" si="13"/>
        <v>0</v>
      </c>
      <c r="R54" s="11">
        <f t="shared" si="14"/>
        <v>0</v>
      </c>
      <c r="S54" s="11">
        <f t="shared" si="15"/>
        <v>0</v>
      </c>
      <c r="T54" s="11">
        <f t="shared" si="16"/>
        <v>0</v>
      </c>
      <c r="U54" s="11">
        <f t="shared" si="17"/>
        <v>0</v>
      </c>
      <c r="W54" s="11">
        <f t="shared" si="18"/>
        <v>3</v>
      </c>
      <c r="X54" s="11">
        <f t="shared" si="19"/>
        <v>0</v>
      </c>
      <c r="Y54" s="11">
        <f t="shared" si="20"/>
        <v>0</v>
      </c>
      <c r="Z54">
        <v>1</v>
      </c>
      <c r="AA54" s="18">
        <f t="shared" si="21"/>
        <v>6</v>
      </c>
    </row>
    <row r="55" spans="1:27" x14ac:dyDescent="0.35">
      <c r="A55" t="str">
        <f t="shared" si="0"/>
        <v>Elsa Hartikainen</v>
      </c>
      <c r="B55">
        <v>1</v>
      </c>
      <c r="C55" s="5">
        <f t="shared" si="1"/>
        <v>0</v>
      </c>
      <c r="D55" s="5">
        <f t="shared" si="2"/>
        <v>0</v>
      </c>
      <c r="F55" s="5">
        <f t="shared" si="3"/>
        <v>0</v>
      </c>
      <c r="G55" s="5">
        <f t="shared" si="4"/>
        <v>0</v>
      </c>
      <c r="I55" s="11">
        <f t="shared" si="5"/>
        <v>0</v>
      </c>
      <c r="J55" s="11">
        <f t="shared" si="6"/>
        <v>0</v>
      </c>
      <c r="K55" s="11">
        <f t="shared" si="7"/>
        <v>0</v>
      </c>
      <c r="L55" s="11">
        <f t="shared" si="8"/>
        <v>0</v>
      </c>
      <c r="M55" s="11">
        <f t="shared" si="9"/>
        <v>0</v>
      </c>
      <c r="N55" s="11">
        <f t="shared" si="10"/>
        <v>0</v>
      </c>
      <c r="O55" s="11">
        <f t="shared" si="11"/>
        <v>0</v>
      </c>
      <c r="P55" s="11">
        <f t="shared" si="12"/>
        <v>0</v>
      </c>
      <c r="Q55" s="11">
        <f t="shared" si="13"/>
        <v>0</v>
      </c>
      <c r="R55" s="11">
        <f t="shared" si="14"/>
        <v>0</v>
      </c>
      <c r="S55" s="11">
        <f t="shared" si="15"/>
        <v>0</v>
      </c>
      <c r="T55" s="11">
        <f t="shared" si="16"/>
        <v>0</v>
      </c>
      <c r="U55" s="11">
        <f t="shared" si="17"/>
        <v>0</v>
      </c>
      <c r="W55" s="11">
        <f t="shared" si="18"/>
        <v>0</v>
      </c>
      <c r="X55" s="11">
        <f t="shared" si="19"/>
        <v>0</v>
      </c>
      <c r="Y55" s="11">
        <f t="shared" si="20"/>
        <v>0</v>
      </c>
      <c r="AA55" s="18">
        <f t="shared" si="21"/>
        <v>0</v>
      </c>
    </row>
    <row r="56" spans="1:27" x14ac:dyDescent="0.35">
      <c r="A56" t="str">
        <f t="shared" si="0"/>
        <v>Veera Savolainen</v>
      </c>
      <c r="C56" s="5">
        <f t="shared" si="1"/>
        <v>0</v>
      </c>
      <c r="D56" s="5">
        <f t="shared" si="2"/>
        <v>0</v>
      </c>
      <c r="F56" s="5">
        <f t="shared" si="3"/>
        <v>0</v>
      </c>
      <c r="G56" s="5">
        <f t="shared" si="4"/>
        <v>0</v>
      </c>
      <c r="I56" s="11">
        <f t="shared" si="5"/>
        <v>0</v>
      </c>
      <c r="J56" s="11">
        <f t="shared" si="6"/>
        <v>0</v>
      </c>
      <c r="K56" s="11">
        <f t="shared" si="7"/>
        <v>0</v>
      </c>
      <c r="L56" s="11">
        <f t="shared" si="8"/>
        <v>0</v>
      </c>
      <c r="M56" s="11">
        <f t="shared" si="9"/>
        <v>0</v>
      </c>
      <c r="N56" s="11">
        <f t="shared" si="10"/>
        <v>0</v>
      </c>
      <c r="O56" s="11">
        <f t="shared" si="11"/>
        <v>2.5</v>
      </c>
      <c r="P56" s="11">
        <f t="shared" si="12"/>
        <v>0</v>
      </c>
      <c r="Q56" s="11">
        <f t="shared" si="13"/>
        <v>0</v>
      </c>
      <c r="R56" s="11">
        <f t="shared" si="14"/>
        <v>0</v>
      </c>
      <c r="S56" s="11">
        <f t="shared" si="15"/>
        <v>0</v>
      </c>
      <c r="T56" s="11">
        <f t="shared" si="16"/>
        <v>0</v>
      </c>
      <c r="U56" s="11">
        <f t="shared" si="17"/>
        <v>0</v>
      </c>
      <c r="W56" s="11">
        <f t="shared" si="18"/>
        <v>0</v>
      </c>
      <c r="X56" s="11">
        <f t="shared" si="19"/>
        <v>0</v>
      </c>
      <c r="Y56" s="11">
        <f t="shared" si="20"/>
        <v>0</v>
      </c>
      <c r="AA56" s="18">
        <f t="shared" si="21"/>
        <v>2.5</v>
      </c>
    </row>
    <row r="57" spans="1:27" x14ac:dyDescent="0.35">
      <c r="K57" s="11"/>
      <c r="M57" s="11"/>
      <c r="N57" s="11"/>
      <c r="Q57" s="11"/>
    </row>
    <row r="58" spans="1:27" x14ac:dyDescent="0.35">
      <c r="K58" s="11"/>
      <c r="M58" s="11"/>
      <c r="N58" s="11"/>
      <c r="Q58" s="11"/>
    </row>
    <row r="59" spans="1:27" x14ac:dyDescent="0.35">
      <c r="K59" s="11"/>
    </row>
    <row r="60" spans="1:27" x14ac:dyDescent="0.35">
      <c r="K60" s="11"/>
    </row>
    <row r="61" spans="1:27" x14ac:dyDescent="0.35">
      <c r="K61" s="11"/>
    </row>
    <row r="62" spans="1:27" x14ac:dyDescent="0.35">
      <c r="K62" s="11"/>
    </row>
    <row r="63" spans="1:27" x14ac:dyDescent="0.35">
      <c r="K63" s="11"/>
    </row>
    <row r="64" spans="1:27" x14ac:dyDescent="0.35">
      <c r="K64" s="11"/>
    </row>
    <row r="65" spans="11:11" x14ac:dyDescent="0.35">
      <c r="K65" s="11"/>
    </row>
    <row r="66" spans="11:11" x14ac:dyDescent="0.35">
      <c r="K66" s="11"/>
    </row>
    <row r="67" spans="11:11" x14ac:dyDescent="0.35">
      <c r="K67" s="11"/>
    </row>
    <row r="68" spans="11:11" x14ac:dyDescent="0.35">
      <c r="K68" s="11"/>
    </row>
    <row r="69" spans="11:11" x14ac:dyDescent="0.35">
      <c r="K69" s="11"/>
    </row>
    <row r="70" spans="11:11" x14ac:dyDescent="0.35">
      <c r="K70" s="11"/>
    </row>
    <row r="71" spans="11:11" x14ac:dyDescent="0.35">
      <c r="K71" s="1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F912C-318C-49F1-8B51-419B673309D4}">
  <dimension ref="A1:D30"/>
  <sheetViews>
    <sheetView tabSelected="1" workbookViewId="0">
      <selection activeCell="B3" sqref="B3"/>
    </sheetView>
  </sheetViews>
  <sheetFormatPr defaultRowHeight="14.5" x14ac:dyDescent="0.35"/>
  <cols>
    <col min="1" max="1" width="15.7265625" bestFit="1" customWidth="1"/>
    <col min="4" max="4" width="16.1796875" bestFit="1" customWidth="1"/>
  </cols>
  <sheetData>
    <row r="1" spans="1:4" x14ac:dyDescent="0.35">
      <c r="A1" t="s">
        <v>109</v>
      </c>
      <c r="B1" t="s">
        <v>106</v>
      </c>
      <c r="C1" t="s">
        <v>107</v>
      </c>
      <c r="D1" t="s">
        <v>108</v>
      </c>
    </row>
    <row r="2" spans="1:4" x14ac:dyDescent="0.35">
      <c r="A2" t="s">
        <v>29</v>
      </c>
      <c r="B2">
        <v>54</v>
      </c>
      <c r="C2">
        <v>26.5</v>
      </c>
      <c r="D2">
        <f t="shared" ref="D2:D30" si="0">SUM(B2:C2)</f>
        <v>80.5</v>
      </c>
    </row>
    <row r="3" spans="1:4" x14ac:dyDescent="0.35">
      <c r="A3" t="s">
        <v>25</v>
      </c>
      <c r="B3">
        <v>43.5</v>
      </c>
      <c r="D3">
        <f t="shared" si="0"/>
        <v>43.5</v>
      </c>
    </row>
    <row r="4" spans="1:4" x14ac:dyDescent="0.35">
      <c r="A4" t="s">
        <v>2</v>
      </c>
      <c r="B4">
        <v>38.5</v>
      </c>
      <c r="D4">
        <f t="shared" si="0"/>
        <v>38.5</v>
      </c>
    </row>
    <row r="5" spans="1:4" x14ac:dyDescent="0.35">
      <c r="A5" t="s">
        <v>64</v>
      </c>
      <c r="B5">
        <v>12.5</v>
      </c>
      <c r="C5">
        <v>23</v>
      </c>
      <c r="D5">
        <f t="shared" si="0"/>
        <v>35.5</v>
      </c>
    </row>
    <row r="6" spans="1:4" x14ac:dyDescent="0.35">
      <c r="A6" t="s">
        <v>20</v>
      </c>
      <c r="B6">
        <v>24</v>
      </c>
      <c r="D6">
        <f t="shared" si="0"/>
        <v>24</v>
      </c>
    </row>
    <row r="7" spans="1:4" x14ac:dyDescent="0.35">
      <c r="A7" t="s">
        <v>41</v>
      </c>
      <c r="B7">
        <v>4</v>
      </c>
      <c r="C7">
        <v>18.5</v>
      </c>
      <c r="D7">
        <f t="shared" si="0"/>
        <v>22.5</v>
      </c>
    </row>
    <row r="8" spans="1:4" x14ac:dyDescent="0.35">
      <c r="A8" t="s">
        <v>22</v>
      </c>
      <c r="B8">
        <v>17.5</v>
      </c>
      <c r="C8">
        <v>3.5</v>
      </c>
      <c r="D8">
        <f t="shared" si="0"/>
        <v>21</v>
      </c>
    </row>
    <row r="9" spans="1:4" x14ac:dyDescent="0.35">
      <c r="A9" t="s">
        <v>24</v>
      </c>
      <c r="B9">
        <v>5.5</v>
      </c>
      <c r="C9">
        <v>15</v>
      </c>
      <c r="D9">
        <f t="shared" si="0"/>
        <v>20.5</v>
      </c>
    </row>
    <row r="10" spans="1:4" x14ac:dyDescent="0.35">
      <c r="A10" t="s">
        <v>90</v>
      </c>
      <c r="B10">
        <v>10</v>
      </c>
      <c r="C10">
        <v>9.5</v>
      </c>
      <c r="D10">
        <f t="shared" si="0"/>
        <v>19.5</v>
      </c>
    </row>
    <row r="11" spans="1:4" x14ac:dyDescent="0.35">
      <c r="A11" t="s">
        <v>15</v>
      </c>
      <c r="B11">
        <v>8</v>
      </c>
      <c r="C11">
        <v>8</v>
      </c>
      <c r="D11">
        <f t="shared" si="0"/>
        <v>16</v>
      </c>
    </row>
    <row r="12" spans="1:4" x14ac:dyDescent="0.35">
      <c r="A12" t="s">
        <v>42</v>
      </c>
      <c r="B12">
        <v>4.5</v>
      </c>
      <c r="C12">
        <v>9.5</v>
      </c>
      <c r="D12">
        <f t="shared" si="0"/>
        <v>14</v>
      </c>
    </row>
    <row r="13" spans="1:4" x14ac:dyDescent="0.35">
      <c r="A13" t="s">
        <v>82</v>
      </c>
      <c r="B13">
        <v>13</v>
      </c>
      <c r="D13">
        <f t="shared" si="0"/>
        <v>13</v>
      </c>
    </row>
    <row r="14" spans="1:4" x14ac:dyDescent="0.35">
      <c r="A14" t="s">
        <v>98</v>
      </c>
      <c r="B14">
        <v>12.5</v>
      </c>
      <c r="D14">
        <f t="shared" si="0"/>
        <v>12.5</v>
      </c>
    </row>
    <row r="15" spans="1:4" x14ac:dyDescent="0.35">
      <c r="A15" t="s">
        <v>83</v>
      </c>
      <c r="B15">
        <v>9</v>
      </c>
      <c r="D15">
        <f t="shared" si="0"/>
        <v>9</v>
      </c>
    </row>
    <row r="16" spans="1:4" x14ac:dyDescent="0.35">
      <c r="A16" t="s">
        <v>4</v>
      </c>
      <c r="B16">
        <v>7</v>
      </c>
      <c r="C16">
        <v>2</v>
      </c>
      <c r="D16">
        <f t="shared" si="0"/>
        <v>9</v>
      </c>
    </row>
    <row r="17" spans="1:4" x14ac:dyDescent="0.35">
      <c r="A17" t="s">
        <v>26</v>
      </c>
      <c r="B17">
        <v>1</v>
      </c>
      <c r="C17">
        <v>7</v>
      </c>
      <c r="D17">
        <f t="shared" si="0"/>
        <v>8</v>
      </c>
    </row>
    <row r="18" spans="1:4" x14ac:dyDescent="0.35">
      <c r="A18" t="s">
        <v>21</v>
      </c>
      <c r="B18">
        <v>5.5</v>
      </c>
      <c r="C18">
        <v>2</v>
      </c>
      <c r="D18">
        <f t="shared" si="0"/>
        <v>7.5</v>
      </c>
    </row>
    <row r="19" spans="1:4" x14ac:dyDescent="0.35">
      <c r="A19" t="s">
        <v>9</v>
      </c>
      <c r="B19">
        <v>0</v>
      </c>
      <c r="C19">
        <v>6.5</v>
      </c>
      <c r="D19">
        <f t="shared" si="0"/>
        <v>6.5</v>
      </c>
    </row>
    <row r="20" spans="1:4" x14ac:dyDescent="0.35">
      <c r="A20" t="s">
        <v>84</v>
      </c>
      <c r="B20">
        <v>6</v>
      </c>
      <c r="D20">
        <f t="shared" si="0"/>
        <v>6</v>
      </c>
    </row>
    <row r="21" spans="1:4" x14ac:dyDescent="0.35">
      <c r="A21" t="s">
        <v>48</v>
      </c>
      <c r="B21">
        <v>0</v>
      </c>
      <c r="C21">
        <v>6</v>
      </c>
      <c r="D21">
        <f t="shared" si="0"/>
        <v>6</v>
      </c>
    </row>
    <row r="22" spans="1:4" x14ac:dyDescent="0.35">
      <c r="A22" t="s">
        <v>11</v>
      </c>
      <c r="B22">
        <v>3.5</v>
      </c>
      <c r="C22">
        <v>2</v>
      </c>
      <c r="D22">
        <f t="shared" si="0"/>
        <v>5.5</v>
      </c>
    </row>
    <row r="23" spans="1:4" x14ac:dyDescent="0.35">
      <c r="A23" t="s">
        <v>87</v>
      </c>
      <c r="B23">
        <v>3</v>
      </c>
      <c r="D23">
        <f t="shared" si="0"/>
        <v>3</v>
      </c>
    </row>
    <row r="24" spans="1:4" x14ac:dyDescent="0.35">
      <c r="A24" t="s">
        <v>86</v>
      </c>
      <c r="B24">
        <v>2.5</v>
      </c>
      <c r="D24">
        <f t="shared" si="0"/>
        <v>2.5</v>
      </c>
    </row>
    <row r="25" spans="1:4" x14ac:dyDescent="0.35">
      <c r="A25" t="s">
        <v>92</v>
      </c>
      <c r="C25">
        <v>2.5</v>
      </c>
      <c r="D25">
        <f t="shared" si="0"/>
        <v>2.5</v>
      </c>
    </row>
    <row r="26" spans="1:4" x14ac:dyDescent="0.35">
      <c r="A26" t="s">
        <v>17</v>
      </c>
      <c r="B26">
        <v>0</v>
      </c>
      <c r="C26">
        <v>1.5</v>
      </c>
      <c r="D26">
        <f t="shared" si="0"/>
        <v>1.5</v>
      </c>
    </row>
    <row r="27" spans="1:4" x14ac:dyDescent="0.35">
      <c r="A27" t="s">
        <v>85</v>
      </c>
      <c r="B27">
        <v>1</v>
      </c>
      <c r="D27">
        <f t="shared" si="0"/>
        <v>1</v>
      </c>
    </row>
    <row r="28" spans="1:4" x14ac:dyDescent="0.35">
      <c r="A28" t="s">
        <v>6</v>
      </c>
      <c r="B28">
        <v>0</v>
      </c>
      <c r="D28">
        <f t="shared" si="0"/>
        <v>0</v>
      </c>
    </row>
    <row r="29" spans="1:4" x14ac:dyDescent="0.35">
      <c r="A29" t="s">
        <v>13</v>
      </c>
      <c r="B29">
        <v>0</v>
      </c>
      <c r="D29">
        <f t="shared" si="0"/>
        <v>0</v>
      </c>
    </row>
    <row r="30" spans="1:4" x14ac:dyDescent="0.35">
      <c r="A30" t="s">
        <v>27</v>
      </c>
      <c r="B30">
        <v>0</v>
      </c>
      <c r="D30">
        <f t="shared" si="0"/>
        <v>0</v>
      </c>
    </row>
  </sheetData>
  <autoFilter ref="A1:E1" xr:uid="{674E7110-15D6-4546-849A-E1A971EE5E0D}">
    <sortState xmlns:xlrd2="http://schemas.microsoft.com/office/spreadsheetml/2017/richdata2" ref="A2:E30">
      <sortCondition descending="1" ref="D1"/>
    </sortState>
  </autoFilter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26BD-7F1B-4D05-8E72-9216659A822C}">
  <dimension ref="A1:L18"/>
  <sheetViews>
    <sheetView workbookViewId="0">
      <selection activeCell="G31" sqref="G31"/>
    </sheetView>
  </sheetViews>
  <sheetFormatPr defaultRowHeight="14.5" x14ac:dyDescent="0.35"/>
  <cols>
    <col min="1" max="1" width="10.08984375" bestFit="1" customWidth="1"/>
    <col min="2" max="2" width="16.54296875" bestFit="1" customWidth="1"/>
    <col min="3" max="3" width="14.90625" bestFit="1" customWidth="1"/>
    <col min="4" max="5" width="16.54296875" bestFit="1" customWidth="1"/>
    <col min="8" max="8" width="17.453125" bestFit="1" customWidth="1"/>
    <col min="10" max="10" width="17.453125" bestFit="1" customWidth="1"/>
    <col min="11" max="11" width="17.90625" bestFit="1" customWidth="1"/>
    <col min="12" max="12" width="14.90625" bestFit="1" customWidth="1"/>
  </cols>
  <sheetData>
    <row r="1" spans="1:12" x14ac:dyDescent="0.35">
      <c r="A1" t="s">
        <v>53</v>
      </c>
      <c r="C1">
        <v>10</v>
      </c>
      <c r="D1">
        <v>7</v>
      </c>
      <c r="E1">
        <v>5</v>
      </c>
      <c r="H1" t="s">
        <v>62</v>
      </c>
      <c r="J1">
        <v>10</v>
      </c>
      <c r="K1">
        <v>7</v>
      </c>
      <c r="L1">
        <v>5</v>
      </c>
    </row>
    <row r="2" spans="1:12" x14ac:dyDescent="0.35">
      <c r="A2" s="1">
        <v>44030</v>
      </c>
      <c r="B2" t="s">
        <v>54</v>
      </c>
      <c r="C2" t="s">
        <v>57</v>
      </c>
      <c r="D2" t="s">
        <v>57</v>
      </c>
      <c r="E2" t="s">
        <v>57</v>
      </c>
      <c r="H2" s="1">
        <v>44008</v>
      </c>
      <c r="I2">
        <v>65</v>
      </c>
      <c r="J2" t="s">
        <v>41</v>
      </c>
      <c r="K2" t="s">
        <v>40</v>
      </c>
      <c r="L2" t="s">
        <v>63</v>
      </c>
    </row>
    <row r="3" spans="1:12" x14ac:dyDescent="0.35">
      <c r="A3" s="1"/>
      <c r="B3" t="s">
        <v>55</v>
      </c>
      <c r="C3" t="s">
        <v>57</v>
      </c>
      <c r="D3" t="s">
        <v>57</v>
      </c>
      <c r="E3" t="s">
        <v>57</v>
      </c>
      <c r="I3">
        <v>80</v>
      </c>
      <c r="J3" t="s">
        <v>64</v>
      </c>
      <c r="K3" t="s">
        <v>33</v>
      </c>
      <c r="L3" t="s">
        <v>35</v>
      </c>
    </row>
    <row r="4" spans="1:12" x14ac:dyDescent="0.35">
      <c r="A4" s="1"/>
      <c r="B4" t="s">
        <v>56</v>
      </c>
      <c r="C4" t="s">
        <v>21</v>
      </c>
      <c r="D4" t="s">
        <v>22</v>
      </c>
      <c r="E4" t="s">
        <v>57</v>
      </c>
      <c r="H4" s="1">
        <v>44043</v>
      </c>
      <c r="I4">
        <v>65</v>
      </c>
      <c r="J4" t="s">
        <v>41</v>
      </c>
      <c r="K4" t="s">
        <v>57</v>
      </c>
      <c r="L4" t="s">
        <v>40</v>
      </c>
    </row>
    <row r="5" spans="1:12" x14ac:dyDescent="0.35">
      <c r="A5" s="1">
        <v>44079</v>
      </c>
      <c r="B5" t="s">
        <v>54</v>
      </c>
      <c r="C5" t="s">
        <v>57</v>
      </c>
      <c r="D5" t="s">
        <v>57</v>
      </c>
      <c r="E5" t="s">
        <v>22</v>
      </c>
      <c r="I5">
        <v>85</v>
      </c>
      <c r="J5" t="s">
        <v>64</v>
      </c>
      <c r="K5" t="s">
        <v>57</v>
      </c>
    </row>
    <row r="6" spans="1:12" x14ac:dyDescent="0.35">
      <c r="A6" s="1"/>
      <c r="B6" t="s">
        <v>55</v>
      </c>
      <c r="C6" t="s">
        <v>57</v>
      </c>
      <c r="D6" t="s">
        <v>57</v>
      </c>
      <c r="E6" t="s">
        <v>57</v>
      </c>
      <c r="H6" s="1">
        <v>44080</v>
      </c>
      <c r="I6">
        <v>70</v>
      </c>
      <c r="J6" t="s">
        <v>57</v>
      </c>
      <c r="K6" t="s">
        <v>41</v>
      </c>
      <c r="L6" t="s">
        <v>57</v>
      </c>
    </row>
    <row r="7" spans="1:12" x14ac:dyDescent="0.35">
      <c r="A7" s="1"/>
      <c r="B7" t="s">
        <v>56</v>
      </c>
      <c r="C7" t="s">
        <v>57</v>
      </c>
      <c r="D7" t="s">
        <v>57</v>
      </c>
      <c r="E7" t="s">
        <v>57</v>
      </c>
      <c r="I7">
        <v>80</v>
      </c>
      <c r="J7" t="s">
        <v>64</v>
      </c>
    </row>
    <row r="8" spans="1:12" x14ac:dyDescent="0.35">
      <c r="A8" s="1">
        <v>44122</v>
      </c>
      <c r="B8" t="s">
        <v>54</v>
      </c>
      <c r="C8" t="s">
        <v>57</v>
      </c>
      <c r="D8" t="s">
        <v>57</v>
      </c>
      <c r="E8" t="s">
        <v>58</v>
      </c>
    </row>
    <row r="9" spans="1:12" x14ac:dyDescent="0.35">
      <c r="B9" t="s">
        <v>55</v>
      </c>
      <c r="C9" t="s">
        <v>26</v>
      </c>
      <c r="D9" t="s">
        <v>27</v>
      </c>
      <c r="E9" t="s">
        <v>22</v>
      </c>
    </row>
    <row r="10" spans="1:12" x14ac:dyDescent="0.35">
      <c r="B10" t="s">
        <v>56</v>
      </c>
      <c r="C10" t="s">
        <v>57</v>
      </c>
      <c r="D10" t="s">
        <v>57</v>
      </c>
      <c r="E10" t="s">
        <v>57</v>
      </c>
    </row>
    <row r="12" spans="1:12" x14ac:dyDescent="0.35">
      <c r="A12" t="s">
        <v>59</v>
      </c>
      <c r="D12" t="s">
        <v>61</v>
      </c>
    </row>
    <row r="13" spans="1:12" x14ac:dyDescent="0.35">
      <c r="A13">
        <v>1</v>
      </c>
      <c r="B13" t="s">
        <v>22</v>
      </c>
      <c r="C13">
        <f>7+5+5</f>
        <v>17</v>
      </c>
      <c r="D13">
        <v>200</v>
      </c>
      <c r="H13" t="s">
        <v>64</v>
      </c>
      <c r="I13">
        <f>10+10+10</f>
        <v>30</v>
      </c>
    </row>
    <row r="14" spans="1:12" x14ac:dyDescent="0.35">
      <c r="A14">
        <v>2</v>
      </c>
      <c r="B14" t="s">
        <v>60</v>
      </c>
      <c r="C14">
        <v>10</v>
      </c>
      <c r="D14">
        <f>250/2</f>
        <v>125</v>
      </c>
      <c r="H14" t="s">
        <v>41</v>
      </c>
      <c r="I14">
        <f>10+10+7</f>
        <v>27</v>
      </c>
    </row>
    <row r="15" spans="1:12" x14ac:dyDescent="0.35">
      <c r="A15">
        <v>3</v>
      </c>
      <c r="B15" t="s">
        <v>21</v>
      </c>
      <c r="C15">
        <v>10</v>
      </c>
      <c r="D15">
        <f>250/2</f>
        <v>125</v>
      </c>
      <c r="H15" t="s">
        <v>40</v>
      </c>
      <c r="I15">
        <f>7+5</f>
        <v>12</v>
      </c>
    </row>
    <row r="16" spans="1:12" x14ac:dyDescent="0.35">
      <c r="A16">
        <v>4</v>
      </c>
      <c r="B16" t="s">
        <v>27</v>
      </c>
      <c r="C16">
        <v>7</v>
      </c>
      <c r="D16" t="s">
        <v>57</v>
      </c>
      <c r="H16" t="s">
        <v>33</v>
      </c>
      <c r="I16">
        <f>7</f>
        <v>7</v>
      </c>
    </row>
    <row r="17" spans="1:9" x14ac:dyDescent="0.35">
      <c r="A17">
        <v>5</v>
      </c>
      <c r="B17" t="s">
        <v>17</v>
      </c>
      <c r="C17">
        <v>5</v>
      </c>
      <c r="D17" t="s">
        <v>57</v>
      </c>
      <c r="H17" t="s">
        <v>63</v>
      </c>
      <c r="I17">
        <f>5</f>
        <v>5</v>
      </c>
    </row>
    <row r="18" spans="1:9" x14ac:dyDescent="0.35">
      <c r="H18" t="s">
        <v>35</v>
      </c>
      <c r="I18">
        <f>5</f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CEF4D23FE5F459ECCAA42E49AC266" ma:contentTypeVersion="13" ma:contentTypeDescription="Create a new document." ma:contentTypeScope="" ma:versionID="99a1fae06e5e25253a50aae7a34b0325">
  <xsd:schema xmlns:xsd="http://www.w3.org/2001/XMLSchema" xmlns:xs="http://www.w3.org/2001/XMLSchema" xmlns:p="http://schemas.microsoft.com/office/2006/metadata/properties" xmlns:ns3="8f104059-c6a0-41c8-925c-823428fa0de1" xmlns:ns4="bb911efd-580b-402b-887c-5c1436db1231" targetNamespace="http://schemas.microsoft.com/office/2006/metadata/properties" ma:root="true" ma:fieldsID="93b192b9611665adc7c414199b9a17ec" ns3:_="" ns4:_="">
    <xsd:import namespace="8f104059-c6a0-41c8-925c-823428fa0de1"/>
    <xsd:import namespace="bb911efd-580b-402b-887c-5c1436db12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3:SharedWithDetails" minOccurs="0"/>
                <xsd:element ref="ns3:SharingHintHash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04059-c6a0-41c8-925c-823428fa0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1efd-580b-402b-887c-5c1436db1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D11CC3-D10A-4F97-91C3-C4CC7A872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04059-c6a0-41c8-925c-823428fa0de1"/>
    <ds:schemaRef ds:uri="bb911efd-580b-402b-887c-5c1436db1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42E2C4-FD7D-4A7F-BC28-FAFF0B0433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EC67A1-F137-48FD-A032-9F3236D5DF9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8f104059-c6a0-41c8-925c-823428fa0de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b911efd-580b-402b-887c-5c1436db123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koulu</vt:lpstr>
      <vt:lpstr>este</vt:lpstr>
      <vt:lpstr>yhteenveto</vt:lpstr>
      <vt:lpstr>VUR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Jylha, Laura</dc:creator>
  <cp:lastModifiedBy>Jylha, Laura</cp:lastModifiedBy>
  <dcterms:created xsi:type="dcterms:W3CDTF">2020-11-10T20:28:25Z</dcterms:created>
  <dcterms:modified xsi:type="dcterms:W3CDTF">2021-11-07T07:48:00Z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0x010100F61CEF4D23FE5F459ECCAA42E49AC266</vt:lpwstr>
  </property>
</Properties>
</file>