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jaNiiranen\Desktop\Omat\VUR\"/>
    </mc:Choice>
  </mc:AlternateContent>
  <xr:revisionPtr revIDLastSave="0" documentId="13_ncr:1_{C9FEFE40-4D7C-4DAB-9066-3F7A32460F85}" xr6:coauthVersionLast="47" xr6:coauthVersionMax="47" xr10:uidLastSave="{00000000-0000-0000-0000-000000000000}"/>
  <bookViews>
    <workbookView xWindow="-110" yWindow="-110" windowWidth="19420" windowHeight="10300" activeTab="1" xr2:uid="{30E824D2-6A39-4A84-BB3D-3205BF2F9079}"/>
  </bookViews>
  <sheets>
    <sheet name="estekisat 2022" sheetId="1" r:id="rId1"/>
    <sheet name="koulukisat 2022" sheetId="5" r:id="rId2"/>
    <sheet name="VUR CUP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2" i="1" l="1"/>
  <c r="AG45" i="1"/>
  <c r="AG41" i="1"/>
  <c r="AG34" i="1"/>
  <c r="AG6" i="1"/>
  <c r="AG36" i="5"/>
  <c r="AG32" i="5"/>
  <c r="AG33" i="5"/>
  <c r="AG34" i="5"/>
  <c r="AG35" i="5"/>
  <c r="AG37" i="5"/>
  <c r="AG38" i="5"/>
  <c r="AG39" i="5"/>
  <c r="AG40" i="5"/>
  <c r="AG41" i="5"/>
  <c r="AG42" i="5"/>
  <c r="AG43" i="5"/>
  <c r="AG44" i="5"/>
  <c r="AG45" i="5"/>
  <c r="AG46" i="5"/>
  <c r="AG22" i="5"/>
  <c r="AG23" i="5"/>
  <c r="AG24" i="5"/>
  <c r="AG25" i="5"/>
  <c r="AG26" i="5"/>
  <c r="AG27" i="5"/>
  <c r="AG28" i="5"/>
  <c r="AG29" i="5"/>
  <c r="AG30" i="5"/>
  <c r="AG31" i="5"/>
  <c r="AG15" i="5"/>
  <c r="AG16" i="5"/>
  <c r="AG17" i="5"/>
  <c r="AG18" i="5"/>
  <c r="AG19" i="5"/>
  <c r="AG20" i="5"/>
  <c r="AG21" i="5"/>
  <c r="AG6" i="5"/>
  <c r="AG7" i="5"/>
  <c r="AG8" i="5"/>
  <c r="AG9" i="5"/>
  <c r="AG10" i="5"/>
  <c r="AG11" i="5"/>
  <c r="AG12" i="5"/>
  <c r="AG13" i="5"/>
  <c r="AG14" i="5"/>
  <c r="AG5" i="5"/>
  <c r="AG22" i="1"/>
  <c r="W30" i="5"/>
  <c r="I31" i="5"/>
  <c r="G31" i="5"/>
  <c r="E31" i="5"/>
  <c r="G13" i="5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5" i="1"/>
  <c r="AG26" i="1"/>
  <c r="AG27" i="1"/>
  <c r="AG28" i="1"/>
  <c r="AG29" i="1"/>
  <c r="AG30" i="1"/>
  <c r="AG31" i="1"/>
  <c r="AG32" i="1"/>
  <c r="AG33" i="1"/>
  <c r="AG35" i="1"/>
  <c r="AG36" i="1"/>
  <c r="AG37" i="1"/>
  <c r="AG38" i="1"/>
  <c r="AG39" i="1"/>
  <c r="AG40" i="1"/>
  <c r="AG43" i="1"/>
  <c r="AG44" i="1"/>
  <c r="AG46" i="1"/>
  <c r="AG47" i="1"/>
  <c r="B24" i="1"/>
  <c r="AG24" i="1" s="1"/>
  <c r="B23" i="1"/>
  <c r="E23" i="1"/>
  <c r="AG23" i="1" l="1"/>
  <c r="I18" i="3" l="1"/>
  <c r="I17" i="3"/>
  <c r="I16" i="3"/>
  <c r="I15" i="3"/>
  <c r="I14" i="3"/>
  <c r="I13" i="3"/>
  <c r="D15" i="3" l="1"/>
  <c r="D14" i="3"/>
  <c r="C13" i="3"/>
</calcChain>
</file>

<file path=xl/sharedStrings.xml><?xml version="1.0" encoding="utf-8"?>
<sst xmlns="http://schemas.openxmlformats.org/spreadsheetml/2006/main" count="326" uniqueCount="128">
  <si>
    <t>VUR</t>
  </si>
  <si>
    <t>Aino Eronen</t>
  </si>
  <si>
    <t>Anu Koistinen</t>
  </si>
  <si>
    <t>B</t>
  </si>
  <si>
    <t xml:space="preserve">Vilma Niiranen </t>
  </si>
  <si>
    <t>C</t>
  </si>
  <si>
    <t>Wilma Ilmonen</t>
  </si>
  <si>
    <t>Aada Vesa</t>
  </si>
  <si>
    <t>A</t>
  </si>
  <si>
    <t>Essi Karvinen</t>
  </si>
  <si>
    <t>Laura Jylhä</t>
  </si>
  <si>
    <t>Anniina Teittinen</t>
  </si>
  <si>
    <t>Eerika Karvinen</t>
  </si>
  <si>
    <t>Hanna Virtanen</t>
  </si>
  <si>
    <t>Jutta Soininen</t>
  </si>
  <si>
    <t>HA-71</t>
  </si>
  <si>
    <t>Miila Pulkkinen</t>
  </si>
  <si>
    <t>80 cm</t>
  </si>
  <si>
    <t>Emma Laukkarinen</t>
  </si>
  <si>
    <t>Vilma Niiranen</t>
  </si>
  <si>
    <t>60 cm</t>
  </si>
  <si>
    <t>Mirja Tuomainen</t>
  </si>
  <si>
    <t>Ilona Vanhanen</t>
  </si>
  <si>
    <t>Venla Tepsa</t>
  </si>
  <si>
    <t>70 cm</t>
  </si>
  <si>
    <t>Iisa Markkanen</t>
  </si>
  <si>
    <t>SIJOITUKSET</t>
  </si>
  <si>
    <t>PISTEET:</t>
  </si>
  <si>
    <t>TOT.</t>
  </si>
  <si>
    <t>KOULU</t>
  </si>
  <si>
    <t>c</t>
  </si>
  <si>
    <t>b</t>
  </si>
  <si>
    <t>a</t>
  </si>
  <si>
    <t>-</t>
  </si>
  <si>
    <t>Aada vesa</t>
  </si>
  <si>
    <t>Pisteet</t>
  </si>
  <si>
    <t>HannaVirtanen</t>
  </si>
  <si>
    <t>Rahat</t>
  </si>
  <si>
    <t>ESTEET</t>
  </si>
  <si>
    <t>Maaria Paintola</t>
  </si>
  <si>
    <t>Ronja Vehviläinen</t>
  </si>
  <si>
    <t>Ha-71</t>
  </si>
  <si>
    <t>mitalit</t>
  </si>
  <si>
    <t>Aurora Keitaa</t>
  </si>
  <si>
    <t>Elsa Hartikainen</t>
  </si>
  <si>
    <t>Vilma Savolainen</t>
  </si>
  <si>
    <t>Emma Koponen</t>
  </si>
  <si>
    <t>Adalmina Lappi</t>
  </si>
  <si>
    <t>Katja Niiranen</t>
  </si>
  <si>
    <t>Veera Niiranen</t>
  </si>
  <si>
    <t>Veera Savolainen</t>
  </si>
  <si>
    <t>Anni Suvinen</t>
  </si>
  <si>
    <t>tuntsarit</t>
  </si>
  <si>
    <t>Emma Gedmintas</t>
  </si>
  <si>
    <t>Saara Partanen</t>
  </si>
  <si>
    <t>Petra Markkanen</t>
  </si>
  <si>
    <t>Ella Onkalo</t>
  </si>
  <si>
    <t>Petra Suhonen</t>
  </si>
  <si>
    <t>Alisa Kinnunen</t>
  </si>
  <si>
    <t>Smilla Koskela</t>
  </si>
  <si>
    <t>Tessa Eronen</t>
  </si>
  <si>
    <t>Jenna Pylkkänen</t>
  </si>
  <si>
    <t>Minea Lappi</t>
  </si>
  <si>
    <t>Katja Rickman</t>
  </si>
  <si>
    <t>Mea Lompolo</t>
  </si>
  <si>
    <t>Karoliina Frilander</t>
  </si>
  <si>
    <t>KOULUKISAT</t>
  </si>
  <si>
    <t>ESTEKISAT</t>
  </si>
  <si>
    <t>65 cm</t>
  </si>
  <si>
    <t>75cm</t>
  </si>
  <si>
    <t>75 cm</t>
  </si>
  <si>
    <t>85 CM</t>
  </si>
  <si>
    <t>Enne Parkkonen</t>
  </si>
  <si>
    <t>GOR</t>
  </si>
  <si>
    <t>75 CM</t>
  </si>
  <si>
    <t>60 CM</t>
  </si>
  <si>
    <t>B, karsinta</t>
  </si>
  <si>
    <t>B, finaali</t>
  </si>
  <si>
    <t>tuntsarit, terv.luokka</t>
  </si>
  <si>
    <t>tuntsarit, mest.</t>
  </si>
  <si>
    <t>kansallinen</t>
  </si>
  <si>
    <t>Ri-Ra</t>
  </si>
  <si>
    <t>SuoVaRi</t>
  </si>
  <si>
    <t>helppo A</t>
  </si>
  <si>
    <t>RR Riders</t>
  </si>
  <si>
    <t>helppo B</t>
  </si>
  <si>
    <t>Elina Anttikoski</t>
  </si>
  <si>
    <t>Vur, aluetuntsarit</t>
  </si>
  <si>
    <t>helppo C</t>
  </si>
  <si>
    <t>mitalistit</t>
  </si>
  <si>
    <t>80cm</t>
  </si>
  <si>
    <t>TOTAL</t>
  </si>
  <si>
    <t>KVR</t>
  </si>
  <si>
    <t>Henni Kolehmainen</t>
  </si>
  <si>
    <t>Ylä-Savon ammattiopisto</t>
  </si>
  <si>
    <t>50 cm</t>
  </si>
  <si>
    <t>Ylä-Savon ammat.opisto</t>
  </si>
  <si>
    <t>26.3.</t>
  </si>
  <si>
    <t>18.4.</t>
  </si>
  <si>
    <t>22.5.</t>
  </si>
  <si>
    <t>26.5.</t>
  </si>
  <si>
    <t>28.5.</t>
  </si>
  <si>
    <t>1.7.</t>
  </si>
  <si>
    <t>2.7.</t>
  </si>
  <si>
    <t>3.7.</t>
  </si>
  <si>
    <t>9.7.</t>
  </si>
  <si>
    <t>23.7.</t>
  </si>
  <si>
    <t>14.8.</t>
  </si>
  <si>
    <t>3.9.</t>
  </si>
  <si>
    <t>11.9.</t>
  </si>
  <si>
    <t>26.2.</t>
  </si>
  <si>
    <t>19.3.</t>
  </si>
  <si>
    <t>10.4.</t>
  </si>
  <si>
    <t>23.4.</t>
  </si>
  <si>
    <t>29.5.</t>
  </si>
  <si>
    <t>17.6.</t>
  </si>
  <si>
    <t>4.9.</t>
  </si>
  <si>
    <t>27.9.</t>
  </si>
  <si>
    <t>9.10.</t>
  </si>
  <si>
    <t>mestaruudet</t>
  </si>
  <si>
    <t>15.10.</t>
  </si>
  <si>
    <t>16.10.</t>
  </si>
  <si>
    <t>PRP-72</t>
  </si>
  <si>
    <t>30.10.</t>
  </si>
  <si>
    <t>12.11.</t>
  </si>
  <si>
    <t>50-60cm</t>
  </si>
  <si>
    <t>4.11.</t>
  </si>
  <si>
    <t>70cm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</si>
</sst>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2" fontId="0" fillId="0" borderId="0" xfId="0" applyNumberFormat="1"/>
    <xf numFmtId="0" fontId="2" fillId="2" borderId="0" xfId="0" applyFont="1" applyFill="1"/>
    <xf numFmtId="0" fontId="3" fillId="2" borderId="1" xfId="0" applyFont="1" applyFill="1" applyBorder="1"/>
    <xf numFmtId="0" fontId="3" fillId="2" borderId="0" xfId="0" applyFont="1" applyFill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67D0-5309-40EE-A9A1-A10484A93E25}">
  <dimension ref="A2:AV49"/>
  <sheetViews>
    <sheetView topLeftCell="A27" zoomScale="50" zoomScaleNormal="50" workbookViewId="0">
      <pane xSplit="1" topLeftCell="O1" activePane="topRight" state="frozen"/>
      <selection pane="topRight" activeCell="AG45" sqref="AG45"/>
    </sheetView>
  </sheetViews>
  <sheetFormatPr defaultRowHeight="14.5" x14ac:dyDescent="0.35"/>
  <cols>
    <col min="1" max="1" width="17.453125" customWidth="1"/>
    <col min="2" max="2" width="9.26953125" customWidth="1"/>
    <col min="3" max="3" width="9.36328125" customWidth="1"/>
    <col min="4" max="4" width="9.08984375" bestFit="1" customWidth="1"/>
    <col min="5" max="5" width="9.26953125" customWidth="1"/>
    <col min="6" max="6" width="10.08984375" bestFit="1" customWidth="1"/>
    <col min="7" max="7" width="10.08984375" customWidth="1"/>
    <col min="8" max="8" width="10.08984375" bestFit="1" customWidth="1"/>
    <col min="9" max="9" width="10.08984375" customWidth="1"/>
    <col min="10" max="10" width="10.08984375" bestFit="1" customWidth="1"/>
    <col min="11" max="13" width="9" bestFit="1" customWidth="1"/>
    <col min="14" max="14" width="16.36328125" customWidth="1"/>
    <col min="15" max="15" width="12.6328125" customWidth="1"/>
    <col min="16" max="16" width="9.08984375" bestFit="1" customWidth="1"/>
    <col min="17" max="17" width="10.08984375" bestFit="1" customWidth="1"/>
    <col min="18" max="18" width="11.7265625" customWidth="1"/>
    <col min="19" max="19" width="12.453125" customWidth="1"/>
    <col min="20" max="20" width="12.36328125" customWidth="1"/>
    <col min="21" max="22" width="8.90625" customWidth="1"/>
    <col min="23" max="23" width="14.453125" bestFit="1" customWidth="1"/>
    <col min="24" max="24" width="10.08984375" bestFit="1" customWidth="1"/>
    <col min="25" max="27" width="10.08984375" customWidth="1"/>
    <col min="28" max="28" width="13.6328125" bestFit="1" customWidth="1"/>
    <col min="29" max="31" width="13.6328125" customWidth="1"/>
    <col min="32" max="32" width="10.08984375" bestFit="1" customWidth="1"/>
    <col min="33" max="33" width="9.08984375" style="7" customWidth="1"/>
    <col min="34" max="34" width="9.08984375" customWidth="1"/>
    <col min="35" max="35" width="10.08984375" bestFit="1" customWidth="1"/>
  </cols>
  <sheetData>
    <row r="2" spans="1:48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O2" s="1"/>
      <c r="AP2" s="1"/>
      <c r="AQ2" s="1"/>
      <c r="AR2" s="1"/>
      <c r="AS2" s="1"/>
      <c r="AT2" s="1"/>
      <c r="AU2" s="1"/>
      <c r="AV2" s="1"/>
    </row>
    <row r="3" spans="1:48" s="11" customFormat="1" x14ac:dyDescent="0.35">
      <c r="A3" s="11" t="s">
        <v>67</v>
      </c>
      <c r="B3" s="16" t="s">
        <v>110</v>
      </c>
      <c r="C3" s="16" t="s">
        <v>110</v>
      </c>
      <c r="D3" s="17" t="s">
        <v>111</v>
      </c>
      <c r="E3" s="16" t="s">
        <v>111</v>
      </c>
      <c r="F3" s="17" t="s">
        <v>112</v>
      </c>
      <c r="G3" s="17" t="s">
        <v>112</v>
      </c>
      <c r="H3" s="17" t="s">
        <v>112</v>
      </c>
      <c r="I3" s="17" t="s">
        <v>113</v>
      </c>
      <c r="J3" s="17" t="s">
        <v>114</v>
      </c>
      <c r="K3" s="17" t="s">
        <v>114</v>
      </c>
      <c r="L3" s="17" t="s">
        <v>114</v>
      </c>
      <c r="M3" s="17" t="s">
        <v>115</v>
      </c>
      <c r="N3" s="17" t="s">
        <v>103</v>
      </c>
      <c r="O3" s="17" t="s">
        <v>103</v>
      </c>
      <c r="P3" s="17" t="s">
        <v>104</v>
      </c>
      <c r="Q3" s="17"/>
      <c r="R3" s="17" t="s">
        <v>116</v>
      </c>
      <c r="T3" s="17" t="s">
        <v>116</v>
      </c>
      <c r="V3" s="17" t="s">
        <v>116</v>
      </c>
      <c r="X3" s="17" t="s">
        <v>117</v>
      </c>
      <c r="Y3" s="17" t="s">
        <v>117</v>
      </c>
      <c r="Z3" s="17" t="s">
        <v>118</v>
      </c>
      <c r="AA3" s="17" t="s">
        <v>118</v>
      </c>
      <c r="AB3" s="11" t="s">
        <v>126</v>
      </c>
      <c r="AC3" s="11" t="s">
        <v>124</v>
      </c>
      <c r="AE3" s="11" t="s">
        <v>124</v>
      </c>
      <c r="AG3" s="9"/>
    </row>
    <row r="4" spans="1:48" ht="26.5" customHeight="1" x14ac:dyDescent="0.35">
      <c r="B4" t="s">
        <v>0</v>
      </c>
      <c r="C4" t="s">
        <v>0</v>
      </c>
      <c r="D4" t="s">
        <v>41</v>
      </c>
      <c r="E4" t="s">
        <v>41</v>
      </c>
      <c r="F4" t="s">
        <v>0</v>
      </c>
      <c r="G4" t="s">
        <v>0</v>
      </c>
      <c r="H4" t="s">
        <v>0</v>
      </c>
      <c r="I4" t="s">
        <v>15</v>
      </c>
      <c r="J4" t="s">
        <v>0</v>
      </c>
      <c r="K4" t="s">
        <v>0</v>
      </c>
      <c r="L4" t="s">
        <v>0</v>
      </c>
      <c r="M4" t="s">
        <v>41</v>
      </c>
      <c r="N4" s="14" t="s">
        <v>78</v>
      </c>
      <c r="O4" s="14" t="s">
        <v>78</v>
      </c>
      <c r="P4" s="14" t="s">
        <v>79</v>
      </c>
      <c r="Q4" s="14" t="s">
        <v>52</v>
      </c>
      <c r="R4" s="14" t="s">
        <v>87</v>
      </c>
      <c r="T4" s="14" t="s">
        <v>87</v>
      </c>
      <c r="V4" s="14" t="s">
        <v>87</v>
      </c>
      <c r="X4" s="14" t="s">
        <v>94</v>
      </c>
      <c r="Y4" s="14" t="s">
        <v>96</v>
      </c>
      <c r="Z4" s="14" t="s">
        <v>41</v>
      </c>
      <c r="AA4" s="14" t="s">
        <v>15</v>
      </c>
      <c r="AB4" s="14" t="s">
        <v>122</v>
      </c>
      <c r="AC4" s="14" t="s">
        <v>0</v>
      </c>
      <c r="AD4" s="14"/>
      <c r="AE4" s="14" t="s">
        <v>0</v>
      </c>
      <c r="AJ4" s="2"/>
      <c r="AK4" s="6"/>
    </row>
    <row r="5" spans="1:48" x14ac:dyDescent="0.35">
      <c r="A5" s="5" t="s">
        <v>26</v>
      </c>
      <c r="B5" s="3" t="s">
        <v>24</v>
      </c>
      <c r="C5" s="3" t="s">
        <v>17</v>
      </c>
      <c r="D5" s="3" t="s">
        <v>68</v>
      </c>
      <c r="E5" s="3" t="s">
        <v>69</v>
      </c>
      <c r="F5" s="3" t="s">
        <v>20</v>
      </c>
      <c r="G5" s="3" t="s">
        <v>70</v>
      </c>
      <c r="H5" s="3" t="s">
        <v>71</v>
      </c>
      <c r="I5" s="3" t="s">
        <v>74</v>
      </c>
      <c r="J5" s="3" t="s">
        <v>75</v>
      </c>
      <c r="K5" s="3" t="s">
        <v>74</v>
      </c>
      <c r="L5" s="3" t="s">
        <v>71</v>
      </c>
      <c r="M5" s="3" t="s">
        <v>70</v>
      </c>
      <c r="N5" s="3" t="s">
        <v>24</v>
      </c>
      <c r="O5" s="3" t="s">
        <v>17</v>
      </c>
      <c r="P5" s="3" t="s">
        <v>70</v>
      </c>
      <c r="Q5" s="3" t="s">
        <v>42</v>
      </c>
      <c r="R5" s="3" t="s">
        <v>20</v>
      </c>
      <c r="S5" s="3" t="s">
        <v>89</v>
      </c>
      <c r="T5" s="3" t="s">
        <v>24</v>
      </c>
      <c r="U5" s="3" t="s">
        <v>89</v>
      </c>
      <c r="V5" s="3" t="s">
        <v>90</v>
      </c>
      <c r="W5" s="3" t="s">
        <v>89</v>
      </c>
      <c r="X5" s="3" t="s">
        <v>95</v>
      </c>
      <c r="Y5" s="15"/>
      <c r="Z5" s="3" t="s">
        <v>24</v>
      </c>
      <c r="AA5" s="3" t="s">
        <v>90</v>
      </c>
      <c r="AB5" s="3" t="s">
        <v>125</v>
      </c>
      <c r="AC5" s="3" t="s">
        <v>127</v>
      </c>
      <c r="AD5" s="3" t="s">
        <v>89</v>
      </c>
      <c r="AE5" s="3" t="s">
        <v>90</v>
      </c>
      <c r="AF5" s="3" t="s">
        <v>89</v>
      </c>
      <c r="AG5" s="9" t="s">
        <v>91</v>
      </c>
    </row>
    <row r="6" spans="1:48" x14ac:dyDescent="0.35">
      <c r="A6" s="4" t="s">
        <v>7</v>
      </c>
      <c r="C6">
        <v>1</v>
      </c>
      <c r="AF6">
        <v>1</v>
      </c>
      <c r="AG6" s="9">
        <f>SUM(B6:AF6)</f>
        <v>2</v>
      </c>
    </row>
    <row r="7" spans="1:48" x14ac:dyDescent="0.35">
      <c r="A7" s="4" t="s">
        <v>47</v>
      </c>
      <c r="AG7" s="9">
        <f t="shared" ref="AG7:AG47" si="0">SUM(B7:AF7)</f>
        <v>0</v>
      </c>
    </row>
    <row r="8" spans="1:48" x14ac:dyDescent="0.35">
      <c r="A8" s="4" t="s">
        <v>1</v>
      </c>
      <c r="AG8" s="9">
        <f t="shared" si="0"/>
        <v>0</v>
      </c>
    </row>
    <row r="9" spans="1:48" x14ac:dyDescent="0.35">
      <c r="A9" s="4" t="s">
        <v>58</v>
      </c>
      <c r="AG9" s="9">
        <f t="shared" si="0"/>
        <v>0</v>
      </c>
    </row>
    <row r="10" spans="1:48" x14ac:dyDescent="0.35">
      <c r="A10" s="4" t="s">
        <v>51</v>
      </c>
      <c r="AG10" s="9">
        <f t="shared" si="0"/>
        <v>0</v>
      </c>
    </row>
    <row r="11" spans="1:48" x14ac:dyDescent="0.35">
      <c r="A11" s="4" t="s">
        <v>11</v>
      </c>
      <c r="C11">
        <v>1</v>
      </c>
      <c r="L11">
        <v>3</v>
      </c>
      <c r="O11">
        <v>1</v>
      </c>
      <c r="T11">
        <v>3</v>
      </c>
      <c r="AE11">
        <v>3</v>
      </c>
      <c r="AF11">
        <v>3</v>
      </c>
      <c r="AG11" s="9">
        <f t="shared" si="0"/>
        <v>14</v>
      </c>
    </row>
    <row r="12" spans="1:48" x14ac:dyDescent="0.35">
      <c r="A12" s="4" t="s">
        <v>2</v>
      </c>
      <c r="B12">
        <v>1</v>
      </c>
      <c r="AG12" s="9">
        <f t="shared" si="0"/>
        <v>1</v>
      </c>
    </row>
    <row r="13" spans="1:48" x14ac:dyDescent="0.35">
      <c r="A13" s="4" t="s">
        <v>43</v>
      </c>
      <c r="D13">
        <v>1</v>
      </c>
      <c r="F13">
        <v>1</v>
      </c>
      <c r="J13">
        <v>1</v>
      </c>
      <c r="R13">
        <v>3</v>
      </c>
      <c r="Z13">
        <v>1.5</v>
      </c>
      <c r="AG13" s="9">
        <f t="shared" si="0"/>
        <v>7.5</v>
      </c>
    </row>
    <row r="14" spans="1:48" x14ac:dyDescent="0.35">
      <c r="A14" s="4" t="s">
        <v>12</v>
      </c>
      <c r="AG14" s="9">
        <f t="shared" si="0"/>
        <v>0</v>
      </c>
    </row>
    <row r="15" spans="1:48" x14ac:dyDescent="0.35">
      <c r="A15" s="4" t="s">
        <v>56</v>
      </c>
      <c r="F15">
        <v>1</v>
      </c>
      <c r="S15">
        <v>1</v>
      </c>
      <c r="AG15" s="9">
        <f t="shared" si="0"/>
        <v>2</v>
      </c>
    </row>
    <row r="16" spans="1:48" x14ac:dyDescent="0.35">
      <c r="A16" s="4" t="s">
        <v>44</v>
      </c>
      <c r="D16">
        <v>1</v>
      </c>
      <c r="F16">
        <v>1</v>
      </c>
      <c r="J16">
        <v>1</v>
      </c>
      <c r="AG16" s="9">
        <f t="shared" si="0"/>
        <v>3</v>
      </c>
    </row>
    <row r="17" spans="1:33" x14ac:dyDescent="0.35">
      <c r="A17" s="4" t="s">
        <v>53</v>
      </c>
      <c r="B17">
        <v>1</v>
      </c>
      <c r="D17">
        <v>1</v>
      </c>
      <c r="J17">
        <v>1</v>
      </c>
      <c r="AG17" s="9">
        <f t="shared" si="0"/>
        <v>3</v>
      </c>
    </row>
    <row r="18" spans="1:33" x14ac:dyDescent="0.35">
      <c r="A18" s="4" t="s">
        <v>46</v>
      </c>
      <c r="AG18" s="9">
        <f t="shared" si="0"/>
        <v>0</v>
      </c>
    </row>
    <row r="19" spans="1:33" x14ac:dyDescent="0.35">
      <c r="A19" s="4" t="s">
        <v>72</v>
      </c>
      <c r="F19">
        <v>1</v>
      </c>
      <c r="AG19" s="9">
        <f t="shared" si="0"/>
        <v>1</v>
      </c>
    </row>
    <row r="20" spans="1:33" x14ac:dyDescent="0.35">
      <c r="A20" s="4" t="s">
        <v>9</v>
      </c>
      <c r="AG20" s="9">
        <f t="shared" si="0"/>
        <v>0</v>
      </c>
    </row>
    <row r="21" spans="1:33" x14ac:dyDescent="0.35">
      <c r="A21" s="4" t="s">
        <v>13</v>
      </c>
      <c r="AB21">
        <v>1.5</v>
      </c>
      <c r="AG21" s="9">
        <f t="shared" si="0"/>
        <v>1.5</v>
      </c>
    </row>
    <row r="22" spans="1:33" x14ac:dyDescent="0.35">
      <c r="A22" s="4" t="s">
        <v>93</v>
      </c>
      <c r="X22">
        <v>1</v>
      </c>
      <c r="Y22">
        <v>2.5</v>
      </c>
      <c r="AG22" s="9">
        <f t="shared" si="0"/>
        <v>3.5</v>
      </c>
    </row>
    <row r="23" spans="1:33" x14ac:dyDescent="0.35">
      <c r="A23" s="4" t="s">
        <v>25</v>
      </c>
      <c r="B23">
        <f>1+1</f>
        <v>2</v>
      </c>
      <c r="E23">
        <f>1+1</f>
        <v>2</v>
      </c>
      <c r="T23">
        <v>4</v>
      </c>
      <c r="U23">
        <v>3</v>
      </c>
      <c r="AC23">
        <v>3</v>
      </c>
      <c r="AD23">
        <v>3</v>
      </c>
      <c r="AG23" s="9">
        <f t="shared" si="0"/>
        <v>17</v>
      </c>
    </row>
    <row r="24" spans="1:33" x14ac:dyDescent="0.35">
      <c r="A24" s="4" t="s">
        <v>22</v>
      </c>
      <c r="B24">
        <f>1+1</f>
        <v>2</v>
      </c>
      <c r="G24">
        <v>2.5</v>
      </c>
      <c r="K24">
        <v>2.5</v>
      </c>
      <c r="AG24" s="9">
        <f t="shared" si="0"/>
        <v>7</v>
      </c>
    </row>
    <row r="25" spans="1:33" x14ac:dyDescent="0.35">
      <c r="A25" s="4" t="s">
        <v>61</v>
      </c>
      <c r="J25">
        <v>1</v>
      </c>
      <c r="AG25" s="9">
        <f t="shared" si="0"/>
        <v>1</v>
      </c>
    </row>
    <row r="26" spans="1:33" x14ac:dyDescent="0.35">
      <c r="A26" s="4" t="s">
        <v>14</v>
      </c>
      <c r="AG26" s="9">
        <f t="shared" si="0"/>
        <v>0</v>
      </c>
    </row>
    <row r="27" spans="1:33" x14ac:dyDescent="0.35">
      <c r="A27" s="4" t="s">
        <v>48</v>
      </c>
      <c r="AG27" s="9">
        <f t="shared" si="0"/>
        <v>0</v>
      </c>
    </row>
    <row r="28" spans="1:33" x14ac:dyDescent="0.35">
      <c r="A28" s="4" t="s">
        <v>63</v>
      </c>
      <c r="AG28" s="9">
        <f t="shared" si="0"/>
        <v>0</v>
      </c>
    </row>
    <row r="29" spans="1:33" x14ac:dyDescent="0.35">
      <c r="A29" s="4" t="s">
        <v>65</v>
      </c>
      <c r="AG29" s="9">
        <f t="shared" si="0"/>
        <v>0</v>
      </c>
    </row>
    <row r="30" spans="1:33" x14ac:dyDescent="0.35">
      <c r="A30" s="4" t="s">
        <v>10</v>
      </c>
      <c r="M30">
        <v>2.5</v>
      </c>
      <c r="AG30" s="9">
        <f t="shared" si="0"/>
        <v>2.5</v>
      </c>
    </row>
    <row r="31" spans="1:33" x14ac:dyDescent="0.35">
      <c r="A31" s="4" t="s">
        <v>39</v>
      </c>
      <c r="B31">
        <v>1</v>
      </c>
      <c r="K31">
        <v>1.5</v>
      </c>
      <c r="AG31" s="9">
        <f t="shared" si="0"/>
        <v>2.5</v>
      </c>
    </row>
    <row r="32" spans="1:33" x14ac:dyDescent="0.35">
      <c r="A32" s="4" t="s">
        <v>64</v>
      </c>
      <c r="B32">
        <v>1</v>
      </c>
      <c r="Z32">
        <v>1.5</v>
      </c>
      <c r="AC32">
        <v>1.5</v>
      </c>
      <c r="AG32" s="9">
        <f t="shared" si="0"/>
        <v>4</v>
      </c>
    </row>
    <row r="33" spans="1:33" x14ac:dyDescent="0.35">
      <c r="A33" s="4" t="s">
        <v>16</v>
      </c>
      <c r="I33">
        <v>1</v>
      </c>
      <c r="K33">
        <v>2</v>
      </c>
      <c r="R33">
        <v>3</v>
      </c>
      <c r="AG33" s="9">
        <f t="shared" si="0"/>
        <v>6</v>
      </c>
    </row>
    <row r="34" spans="1:33" x14ac:dyDescent="0.35">
      <c r="A34" s="4" t="s">
        <v>62</v>
      </c>
      <c r="AC34">
        <v>1.5</v>
      </c>
      <c r="AD34">
        <v>1</v>
      </c>
      <c r="AG34" s="9">
        <f>SUM(B34:AF34)</f>
        <v>2.5</v>
      </c>
    </row>
    <row r="35" spans="1:33" x14ac:dyDescent="0.35">
      <c r="A35" s="4" t="s">
        <v>21</v>
      </c>
      <c r="AG35" s="9">
        <f t="shared" si="0"/>
        <v>0</v>
      </c>
    </row>
    <row r="36" spans="1:33" x14ac:dyDescent="0.35">
      <c r="A36" s="4" t="s">
        <v>55</v>
      </c>
      <c r="F36">
        <v>1</v>
      </c>
      <c r="R36">
        <v>2</v>
      </c>
      <c r="S36">
        <v>2</v>
      </c>
      <c r="AG36" s="9">
        <f t="shared" si="0"/>
        <v>5</v>
      </c>
    </row>
    <row r="37" spans="1:33" x14ac:dyDescent="0.35">
      <c r="A37" s="4" t="s">
        <v>57</v>
      </c>
      <c r="AG37" s="9">
        <f t="shared" si="0"/>
        <v>0</v>
      </c>
    </row>
    <row r="38" spans="1:33" x14ac:dyDescent="0.35">
      <c r="A38" s="4" t="s">
        <v>40</v>
      </c>
      <c r="C38">
        <v>1</v>
      </c>
      <c r="AG38" s="9">
        <f t="shared" si="0"/>
        <v>1</v>
      </c>
    </row>
    <row r="39" spans="1:33" x14ac:dyDescent="0.35">
      <c r="A39" s="4" t="s">
        <v>54</v>
      </c>
      <c r="B39">
        <v>1</v>
      </c>
      <c r="E39">
        <v>1</v>
      </c>
      <c r="G39">
        <v>1.5</v>
      </c>
      <c r="AE39">
        <v>2.5</v>
      </c>
      <c r="AF39">
        <v>2</v>
      </c>
      <c r="AG39" s="9">
        <f t="shared" si="0"/>
        <v>8</v>
      </c>
    </row>
    <row r="40" spans="1:33" x14ac:dyDescent="0.35">
      <c r="A40" s="4" t="s">
        <v>59</v>
      </c>
      <c r="F40">
        <v>1</v>
      </c>
      <c r="AG40" s="9">
        <f t="shared" si="0"/>
        <v>1</v>
      </c>
    </row>
    <row r="41" spans="1:33" x14ac:dyDescent="0.35">
      <c r="A41" s="4" t="s">
        <v>60</v>
      </c>
      <c r="T41">
        <v>3.5</v>
      </c>
      <c r="U41">
        <v>2</v>
      </c>
      <c r="AC41">
        <v>2.5</v>
      </c>
      <c r="AD41">
        <v>2</v>
      </c>
      <c r="AG41" s="9">
        <f>SUM(B41:AF41)</f>
        <v>10</v>
      </c>
    </row>
    <row r="42" spans="1:33" x14ac:dyDescent="0.35">
      <c r="A42" s="4" t="s">
        <v>49</v>
      </c>
      <c r="E42">
        <v>1</v>
      </c>
      <c r="G42">
        <v>3</v>
      </c>
      <c r="K42">
        <v>3</v>
      </c>
      <c r="N42">
        <v>1</v>
      </c>
      <c r="P42">
        <v>9</v>
      </c>
      <c r="Q42">
        <v>1</v>
      </c>
      <c r="V42">
        <v>4</v>
      </c>
      <c r="W42">
        <v>3</v>
      </c>
      <c r="AA42">
        <v>4</v>
      </c>
      <c r="AC42">
        <v>2</v>
      </c>
      <c r="AG42" s="9">
        <f>SUM(B42:AF42)</f>
        <v>31</v>
      </c>
    </row>
    <row r="43" spans="1:33" x14ac:dyDescent="0.35">
      <c r="A43" s="4" t="s">
        <v>50</v>
      </c>
      <c r="E43">
        <v>1</v>
      </c>
      <c r="AG43" s="9">
        <f t="shared" si="0"/>
        <v>1</v>
      </c>
    </row>
    <row r="44" spans="1:33" x14ac:dyDescent="0.35">
      <c r="A44" s="4" t="s">
        <v>23</v>
      </c>
      <c r="B44">
        <v>1</v>
      </c>
      <c r="E44">
        <v>1</v>
      </c>
      <c r="G44">
        <v>2</v>
      </c>
      <c r="AG44" s="9">
        <f t="shared" si="0"/>
        <v>4</v>
      </c>
    </row>
    <row r="45" spans="1:33" x14ac:dyDescent="0.35">
      <c r="A45" s="4" t="s">
        <v>4</v>
      </c>
      <c r="E45">
        <v>1</v>
      </c>
      <c r="G45">
        <v>1.5</v>
      </c>
      <c r="H45">
        <v>3</v>
      </c>
      <c r="AG45" s="9">
        <f>SUM(B45:AF45)</f>
        <v>5.5</v>
      </c>
    </row>
    <row r="46" spans="1:33" x14ac:dyDescent="0.35">
      <c r="A46" s="4" t="s">
        <v>45</v>
      </c>
      <c r="AG46" s="9">
        <f t="shared" si="0"/>
        <v>0</v>
      </c>
    </row>
    <row r="47" spans="1:33" x14ac:dyDescent="0.35">
      <c r="A47" s="4" t="s">
        <v>6</v>
      </c>
      <c r="C47">
        <v>1</v>
      </c>
      <c r="N47">
        <v>1</v>
      </c>
      <c r="T47">
        <v>2.5</v>
      </c>
      <c r="AG47" s="9">
        <f t="shared" si="0"/>
        <v>4.5</v>
      </c>
    </row>
    <row r="49" spans="36:37" x14ac:dyDescent="0.35">
      <c r="AJ49" s="2"/>
      <c r="AK4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F45E-963B-43EE-9107-7AA991C8BF51}">
  <dimension ref="A1:AG46"/>
  <sheetViews>
    <sheetView tabSelected="1" topLeftCell="A11" zoomScale="60" zoomScaleNormal="60" workbookViewId="0">
      <pane xSplit="1" topLeftCell="J1" activePane="topRight" state="frozen"/>
      <selection pane="topRight" activeCell="AG37" sqref="AG37"/>
    </sheetView>
  </sheetViews>
  <sheetFormatPr defaultRowHeight="14.5" x14ac:dyDescent="0.35"/>
  <cols>
    <col min="1" max="1" width="16.08984375" bestFit="1" customWidth="1"/>
    <col min="22" max="22" width="8.90625" bestFit="1" customWidth="1"/>
  </cols>
  <sheetData>
    <row r="1" spans="1:33" x14ac:dyDescent="0.3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7"/>
    </row>
    <row r="2" spans="1:33" s="11" customFormat="1" x14ac:dyDescent="0.35">
      <c r="A2" s="10" t="s">
        <v>66</v>
      </c>
      <c r="B2" s="16" t="s">
        <v>97</v>
      </c>
      <c r="C2" s="16" t="s">
        <v>97</v>
      </c>
      <c r="D2" s="17" t="s">
        <v>98</v>
      </c>
      <c r="E2" s="17" t="s">
        <v>99</v>
      </c>
      <c r="F2" s="17" t="s">
        <v>99</v>
      </c>
      <c r="G2" s="17" t="s">
        <v>100</v>
      </c>
      <c r="H2" s="17" t="s">
        <v>101</v>
      </c>
      <c r="I2" s="17" t="s">
        <v>101</v>
      </c>
      <c r="J2" s="17" t="s">
        <v>102</v>
      </c>
      <c r="K2" s="17" t="s">
        <v>103</v>
      </c>
      <c r="M2" s="17" t="s">
        <v>104</v>
      </c>
      <c r="N2" s="17" t="s">
        <v>105</v>
      </c>
      <c r="O2" s="17" t="s">
        <v>105</v>
      </c>
      <c r="P2" s="17" t="s">
        <v>106</v>
      </c>
      <c r="Q2" s="17" t="s">
        <v>107</v>
      </c>
      <c r="R2" s="17" t="s">
        <v>107</v>
      </c>
      <c r="S2" s="17" t="s">
        <v>108</v>
      </c>
      <c r="T2" s="17" t="s">
        <v>108</v>
      </c>
      <c r="V2" s="17" t="s">
        <v>109</v>
      </c>
      <c r="W2" s="17" t="s">
        <v>120</v>
      </c>
      <c r="Y2" s="11" t="s">
        <v>120</v>
      </c>
      <c r="AA2" s="11" t="s">
        <v>120</v>
      </c>
      <c r="AC2" s="11" t="s">
        <v>121</v>
      </c>
      <c r="AD2" s="11" t="s">
        <v>121</v>
      </c>
      <c r="AE2" s="11" t="s">
        <v>123</v>
      </c>
      <c r="AF2" s="11" t="s">
        <v>123</v>
      </c>
      <c r="AG2" s="9"/>
    </row>
    <row r="3" spans="1:33" ht="43.5" x14ac:dyDescent="0.35">
      <c r="A3" s="4"/>
      <c r="B3" s="12" t="s">
        <v>0</v>
      </c>
      <c r="C3" s="12" t="s">
        <v>0</v>
      </c>
      <c r="D3" t="s">
        <v>73</v>
      </c>
      <c r="E3" t="s">
        <v>73</v>
      </c>
      <c r="F3" t="s">
        <v>73</v>
      </c>
      <c r="G3" t="s">
        <v>15</v>
      </c>
      <c r="H3" t="s">
        <v>0</v>
      </c>
      <c r="I3" t="s">
        <v>0</v>
      </c>
      <c r="J3" t="s">
        <v>52</v>
      </c>
      <c r="K3" t="s">
        <v>52</v>
      </c>
      <c r="L3" t="s">
        <v>52</v>
      </c>
      <c r="M3" t="s">
        <v>73</v>
      </c>
      <c r="N3" t="s">
        <v>82</v>
      </c>
      <c r="O3" t="s">
        <v>81</v>
      </c>
      <c r="P3" t="s">
        <v>84</v>
      </c>
      <c r="Q3" t="s">
        <v>41</v>
      </c>
      <c r="R3" t="s">
        <v>41</v>
      </c>
      <c r="S3" s="14" t="s">
        <v>87</v>
      </c>
      <c r="T3" s="14" t="s">
        <v>87</v>
      </c>
      <c r="U3" t="s">
        <v>89</v>
      </c>
      <c r="V3" t="s">
        <v>92</v>
      </c>
      <c r="W3" t="s">
        <v>0</v>
      </c>
      <c r="X3" s="14" t="s">
        <v>119</v>
      </c>
      <c r="Y3" t="s">
        <v>0</v>
      </c>
      <c r="Z3" s="14" t="s">
        <v>119</v>
      </c>
      <c r="AA3" t="s">
        <v>0</v>
      </c>
      <c r="AB3" s="14" t="s">
        <v>119</v>
      </c>
      <c r="AC3" s="14" t="s">
        <v>122</v>
      </c>
      <c r="AD3" s="14" t="s">
        <v>122</v>
      </c>
      <c r="AE3" s="14" t="s">
        <v>41</v>
      </c>
      <c r="AF3" s="14" t="s">
        <v>41</v>
      </c>
      <c r="AG3" s="7"/>
    </row>
    <row r="4" spans="1:33" x14ac:dyDescent="0.35">
      <c r="A4" s="5" t="s">
        <v>27</v>
      </c>
      <c r="B4" s="13" t="s">
        <v>5</v>
      </c>
      <c r="C4" s="13" t="s">
        <v>3</v>
      </c>
      <c r="D4" s="3" t="s">
        <v>3</v>
      </c>
      <c r="E4" s="3" t="s">
        <v>3</v>
      </c>
      <c r="F4" s="3" t="s">
        <v>8</v>
      </c>
      <c r="G4" s="3" t="s">
        <v>3</v>
      </c>
      <c r="H4" s="3" t="s">
        <v>5</v>
      </c>
      <c r="I4" s="3" t="s">
        <v>3</v>
      </c>
      <c r="J4" s="3" t="s">
        <v>76</v>
      </c>
      <c r="K4" s="3" t="s">
        <v>77</v>
      </c>
      <c r="L4" s="3" t="s">
        <v>42</v>
      </c>
      <c r="M4" s="3" t="s">
        <v>3</v>
      </c>
      <c r="N4" s="3" t="s">
        <v>80</v>
      </c>
      <c r="O4" s="3" t="s">
        <v>83</v>
      </c>
      <c r="P4" s="3" t="s">
        <v>85</v>
      </c>
      <c r="Q4" s="3" t="s">
        <v>85</v>
      </c>
      <c r="R4" s="3" t="s">
        <v>83</v>
      </c>
      <c r="S4" s="3" t="s">
        <v>88</v>
      </c>
      <c r="T4" s="3" t="s">
        <v>85</v>
      </c>
      <c r="U4" s="3" t="s">
        <v>85</v>
      </c>
      <c r="V4" s="3" t="s">
        <v>85</v>
      </c>
      <c r="W4" s="3" t="s">
        <v>88</v>
      </c>
      <c r="X4" s="3" t="s">
        <v>88</v>
      </c>
      <c r="Y4" s="3" t="s">
        <v>85</v>
      </c>
      <c r="Z4" s="3" t="s">
        <v>85</v>
      </c>
      <c r="AA4" s="3" t="s">
        <v>83</v>
      </c>
      <c r="AB4" s="3" t="s">
        <v>83</v>
      </c>
      <c r="AC4" s="3" t="s">
        <v>88</v>
      </c>
      <c r="AD4" s="3" t="s">
        <v>85</v>
      </c>
      <c r="AE4" s="3" t="s">
        <v>88</v>
      </c>
      <c r="AF4" s="3" t="s">
        <v>85</v>
      </c>
      <c r="AG4" s="8" t="s">
        <v>28</v>
      </c>
    </row>
    <row r="5" spans="1:33" x14ac:dyDescent="0.35">
      <c r="A5" s="4" t="s">
        <v>7</v>
      </c>
      <c r="S5">
        <v>4.5</v>
      </c>
      <c r="AE5">
        <v>1.5</v>
      </c>
      <c r="AG5" s="9">
        <f>SUM(B5:AF5)</f>
        <v>6</v>
      </c>
    </row>
    <row r="6" spans="1:33" x14ac:dyDescent="0.35">
      <c r="A6" s="4" t="s">
        <v>47</v>
      </c>
      <c r="AG6" s="9">
        <f t="shared" ref="AG6:AG46" si="0">SUM(B6:AF6)</f>
        <v>0</v>
      </c>
    </row>
    <row r="7" spans="1:33" x14ac:dyDescent="0.35">
      <c r="A7" s="4" t="s">
        <v>1</v>
      </c>
      <c r="S7">
        <v>4.5</v>
      </c>
      <c r="AG7" s="9">
        <f t="shared" si="0"/>
        <v>4.5</v>
      </c>
    </row>
    <row r="8" spans="1:33" x14ac:dyDescent="0.35">
      <c r="A8" s="4" t="s">
        <v>58</v>
      </c>
      <c r="AG8" s="9">
        <f t="shared" si="0"/>
        <v>0</v>
      </c>
    </row>
    <row r="9" spans="1:33" x14ac:dyDescent="0.35">
      <c r="A9" s="4" t="s">
        <v>51</v>
      </c>
      <c r="O9">
        <v>3.5</v>
      </c>
      <c r="AG9" s="9">
        <f t="shared" si="0"/>
        <v>3.5</v>
      </c>
    </row>
    <row r="10" spans="1:33" x14ac:dyDescent="0.35">
      <c r="A10" s="4" t="s">
        <v>11</v>
      </c>
      <c r="I10">
        <v>3</v>
      </c>
      <c r="T10">
        <v>5.5</v>
      </c>
      <c r="AB10">
        <v>1</v>
      </c>
      <c r="AG10" s="9">
        <f t="shared" si="0"/>
        <v>9.5</v>
      </c>
    </row>
    <row r="11" spans="1:33" x14ac:dyDescent="0.35">
      <c r="A11" s="4" t="s">
        <v>2</v>
      </c>
      <c r="K11">
        <v>10.5</v>
      </c>
      <c r="AG11" s="9">
        <f t="shared" si="0"/>
        <v>10.5</v>
      </c>
    </row>
    <row r="12" spans="1:33" x14ac:dyDescent="0.35">
      <c r="A12" s="4" t="s">
        <v>43</v>
      </c>
      <c r="H12">
        <v>3</v>
      </c>
      <c r="W12">
        <v>3</v>
      </c>
      <c r="X12">
        <v>3</v>
      </c>
      <c r="AG12" s="9">
        <f t="shared" si="0"/>
        <v>9</v>
      </c>
    </row>
    <row r="13" spans="1:33" x14ac:dyDescent="0.35">
      <c r="A13" s="4" t="s">
        <v>12</v>
      </c>
      <c r="C13">
        <v>3</v>
      </c>
      <c r="G13">
        <f>3.5+3.5</f>
        <v>7</v>
      </c>
      <c r="I13">
        <v>2.5</v>
      </c>
      <c r="J13">
        <v>5.5</v>
      </c>
      <c r="K13">
        <v>11.5</v>
      </c>
      <c r="L13">
        <v>2</v>
      </c>
      <c r="Q13">
        <v>5.5</v>
      </c>
      <c r="T13">
        <v>6</v>
      </c>
      <c r="U13">
        <v>1</v>
      </c>
      <c r="AA13">
        <v>5</v>
      </c>
      <c r="AB13">
        <v>3</v>
      </c>
      <c r="AE13">
        <v>3</v>
      </c>
      <c r="AG13" s="9">
        <f t="shared" si="0"/>
        <v>55</v>
      </c>
    </row>
    <row r="14" spans="1:33" x14ac:dyDescent="0.35">
      <c r="A14" s="4" t="s">
        <v>86</v>
      </c>
      <c r="P14">
        <v>6.5</v>
      </c>
      <c r="AG14" s="9">
        <f t="shared" si="0"/>
        <v>6.5</v>
      </c>
    </row>
    <row r="15" spans="1:33" x14ac:dyDescent="0.35">
      <c r="A15" s="4" t="s">
        <v>56</v>
      </c>
      <c r="AG15" s="9">
        <f>SUM(B15:AF15)</f>
        <v>0</v>
      </c>
    </row>
    <row r="16" spans="1:33" x14ac:dyDescent="0.35">
      <c r="A16" s="4" t="s">
        <v>44</v>
      </c>
      <c r="H16">
        <v>1.5</v>
      </c>
      <c r="AG16" s="9">
        <f t="shared" si="0"/>
        <v>1.5</v>
      </c>
    </row>
    <row r="17" spans="1:33" x14ac:dyDescent="0.35">
      <c r="A17" s="4" t="s">
        <v>53</v>
      </c>
      <c r="H17">
        <v>2</v>
      </c>
      <c r="AG17" s="9">
        <f t="shared" si="0"/>
        <v>2</v>
      </c>
    </row>
    <row r="18" spans="1:33" x14ac:dyDescent="0.35">
      <c r="A18" s="4" t="s">
        <v>46</v>
      </c>
      <c r="AG18" s="9">
        <f t="shared" si="0"/>
        <v>0</v>
      </c>
    </row>
    <row r="19" spans="1:33" x14ac:dyDescent="0.35">
      <c r="A19" s="4" t="s">
        <v>9</v>
      </c>
      <c r="C19">
        <v>3.5</v>
      </c>
      <c r="I19">
        <v>4</v>
      </c>
      <c r="J19">
        <v>5.5</v>
      </c>
      <c r="AF19">
        <v>3</v>
      </c>
      <c r="AG19" s="9">
        <f t="shared" si="0"/>
        <v>16</v>
      </c>
    </row>
    <row r="20" spans="1:33" x14ac:dyDescent="0.35">
      <c r="A20" s="4" t="s">
        <v>13</v>
      </c>
      <c r="AC20">
        <v>2.5</v>
      </c>
      <c r="AG20" s="9">
        <f t="shared" si="0"/>
        <v>2.5</v>
      </c>
    </row>
    <row r="21" spans="1:33" x14ac:dyDescent="0.35">
      <c r="A21" s="4" t="s">
        <v>25</v>
      </c>
      <c r="Y21">
        <v>4</v>
      </c>
      <c r="Z21">
        <v>3</v>
      </c>
      <c r="AG21" s="9">
        <f t="shared" si="0"/>
        <v>7</v>
      </c>
    </row>
    <row r="22" spans="1:33" x14ac:dyDescent="0.35">
      <c r="A22" s="4" t="s">
        <v>22</v>
      </c>
      <c r="Z22">
        <v>1</v>
      </c>
      <c r="AG22" s="9">
        <f>SUM(B22:AF22)</f>
        <v>1</v>
      </c>
    </row>
    <row r="23" spans="1:33" x14ac:dyDescent="0.35">
      <c r="A23" s="4" t="s">
        <v>61</v>
      </c>
      <c r="AG23" s="9">
        <f t="shared" si="0"/>
        <v>0</v>
      </c>
    </row>
    <row r="24" spans="1:33" x14ac:dyDescent="0.35">
      <c r="A24" s="4" t="s">
        <v>14</v>
      </c>
      <c r="H24">
        <v>3</v>
      </c>
      <c r="AG24" s="9">
        <f t="shared" si="0"/>
        <v>3</v>
      </c>
    </row>
    <row r="25" spans="1:33" x14ac:dyDescent="0.35">
      <c r="A25" s="4" t="s">
        <v>48</v>
      </c>
      <c r="AG25" s="9">
        <f t="shared" si="0"/>
        <v>0</v>
      </c>
    </row>
    <row r="26" spans="1:33" x14ac:dyDescent="0.35">
      <c r="A26" s="4" t="s">
        <v>63</v>
      </c>
      <c r="AG26" s="9">
        <f t="shared" si="0"/>
        <v>0</v>
      </c>
    </row>
    <row r="27" spans="1:33" x14ac:dyDescent="0.35">
      <c r="A27" s="4" t="s">
        <v>65</v>
      </c>
      <c r="AG27" s="9">
        <f t="shared" si="0"/>
        <v>0</v>
      </c>
    </row>
    <row r="28" spans="1:33" x14ac:dyDescent="0.35">
      <c r="A28" s="4" t="s">
        <v>10</v>
      </c>
      <c r="AG28" s="9">
        <f t="shared" si="0"/>
        <v>0</v>
      </c>
    </row>
    <row r="29" spans="1:33" x14ac:dyDescent="0.35">
      <c r="A29" s="4" t="s">
        <v>39</v>
      </c>
      <c r="AG29" s="9">
        <f t="shared" si="0"/>
        <v>0</v>
      </c>
    </row>
    <row r="30" spans="1:33" x14ac:dyDescent="0.35">
      <c r="A30" s="4" t="s">
        <v>64</v>
      </c>
      <c r="W30">
        <f>2.5+1.5</f>
        <v>4</v>
      </c>
      <c r="X30">
        <v>1</v>
      </c>
      <c r="AG30" s="9">
        <f t="shared" si="0"/>
        <v>5</v>
      </c>
    </row>
    <row r="31" spans="1:33" x14ac:dyDescent="0.35">
      <c r="A31" s="4" t="s">
        <v>16</v>
      </c>
      <c r="C31">
        <v>2.5</v>
      </c>
      <c r="D31">
        <v>3.5</v>
      </c>
      <c r="E31">
        <f>2.5+2.5</f>
        <v>5</v>
      </c>
      <c r="F31">
        <v>4.5</v>
      </c>
      <c r="G31">
        <f>4+2.5</f>
        <v>6.5</v>
      </c>
      <c r="I31">
        <f>3.5+2.5</f>
        <v>6</v>
      </c>
      <c r="M31">
        <v>7</v>
      </c>
      <c r="N31">
        <v>12</v>
      </c>
      <c r="R31">
        <v>6.5</v>
      </c>
      <c r="V31">
        <v>5.5</v>
      </c>
      <c r="AA31">
        <v>4.5</v>
      </c>
      <c r="AB31">
        <v>2</v>
      </c>
      <c r="AG31" s="9">
        <f t="shared" si="0"/>
        <v>65.5</v>
      </c>
    </row>
    <row r="32" spans="1:33" x14ac:dyDescent="0.35">
      <c r="A32" s="4" t="s">
        <v>62</v>
      </c>
      <c r="AG32" s="9">
        <f>SUM(B32:AF32)</f>
        <v>0</v>
      </c>
    </row>
    <row r="33" spans="1:33" x14ac:dyDescent="0.35">
      <c r="A33" s="4" t="s">
        <v>21</v>
      </c>
      <c r="B33">
        <v>1.5</v>
      </c>
      <c r="AG33" s="9">
        <f t="shared" si="0"/>
        <v>1.5</v>
      </c>
    </row>
    <row r="34" spans="1:33" x14ac:dyDescent="0.35">
      <c r="A34" s="4" t="s">
        <v>55</v>
      </c>
      <c r="B34">
        <v>1.5</v>
      </c>
      <c r="AG34" s="9">
        <f t="shared" si="0"/>
        <v>1.5</v>
      </c>
    </row>
    <row r="35" spans="1:33" x14ac:dyDescent="0.35">
      <c r="A35" s="4" t="s">
        <v>57</v>
      </c>
      <c r="AG35" s="9">
        <f t="shared" si="0"/>
        <v>0</v>
      </c>
    </row>
    <row r="36" spans="1:33" x14ac:dyDescent="0.35">
      <c r="A36" s="4" t="s">
        <v>40</v>
      </c>
      <c r="C36">
        <v>2.5</v>
      </c>
      <c r="I36">
        <v>2.5</v>
      </c>
      <c r="J36">
        <v>5.5</v>
      </c>
      <c r="AG36" s="9">
        <f>SUM(B36:AF36)</f>
        <v>10.5</v>
      </c>
    </row>
    <row r="37" spans="1:33" x14ac:dyDescent="0.35">
      <c r="A37" s="4" t="s">
        <v>54</v>
      </c>
      <c r="H37">
        <v>2</v>
      </c>
      <c r="J37">
        <v>5.5</v>
      </c>
      <c r="T37">
        <v>7</v>
      </c>
      <c r="U37">
        <v>3</v>
      </c>
      <c r="AE37">
        <v>1.5</v>
      </c>
      <c r="AG37" s="9">
        <f t="shared" si="0"/>
        <v>19</v>
      </c>
    </row>
    <row r="38" spans="1:33" x14ac:dyDescent="0.35">
      <c r="A38" s="4" t="s">
        <v>59</v>
      </c>
      <c r="AG38" s="9">
        <f t="shared" si="0"/>
        <v>0</v>
      </c>
    </row>
    <row r="39" spans="1:33" x14ac:dyDescent="0.35">
      <c r="A39" s="4" t="s">
        <v>60</v>
      </c>
      <c r="B39">
        <v>2.5</v>
      </c>
      <c r="W39">
        <v>2.5</v>
      </c>
      <c r="X39">
        <v>2</v>
      </c>
      <c r="AG39" s="9">
        <f t="shared" si="0"/>
        <v>7</v>
      </c>
    </row>
    <row r="40" spans="1:33" x14ac:dyDescent="0.35">
      <c r="A40" s="4" t="s">
        <v>49</v>
      </c>
      <c r="B40">
        <v>2</v>
      </c>
      <c r="S40">
        <v>4.5</v>
      </c>
      <c r="AG40" s="9">
        <f t="shared" si="0"/>
        <v>6.5</v>
      </c>
    </row>
    <row r="41" spans="1:33" x14ac:dyDescent="0.35">
      <c r="A41" s="4" t="s">
        <v>50</v>
      </c>
      <c r="AG41" s="9">
        <f t="shared" si="0"/>
        <v>0</v>
      </c>
    </row>
    <row r="42" spans="1:33" x14ac:dyDescent="0.35">
      <c r="A42" s="4" t="s">
        <v>23</v>
      </c>
      <c r="AG42" s="9">
        <f>SUM(B42:AF42)</f>
        <v>0</v>
      </c>
    </row>
    <row r="43" spans="1:33" x14ac:dyDescent="0.35">
      <c r="A43" s="4" t="s">
        <v>4</v>
      </c>
      <c r="Y43">
        <v>4</v>
      </c>
      <c r="Z43">
        <v>3</v>
      </c>
      <c r="AG43" s="9">
        <f t="shared" si="0"/>
        <v>7</v>
      </c>
    </row>
    <row r="44" spans="1:33" x14ac:dyDescent="0.35">
      <c r="A44" s="4" t="s">
        <v>45</v>
      </c>
      <c r="AD44">
        <v>2.5</v>
      </c>
      <c r="AG44" s="9">
        <f t="shared" si="0"/>
        <v>2.5</v>
      </c>
    </row>
    <row r="45" spans="1:33" x14ac:dyDescent="0.35">
      <c r="A45" s="4" t="s">
        <v>6</v>
      </c>
      <c r="AG45" s="9">
        <f t="shared" si="0"/>
        <v>0</v>
      </c>
    </row>
    <row r="46" spans="1:33" x14ac:dyDescent="0.35">
      <c r="AG46" s="9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26BD-7F1B-4D05-8E72-9216659A822C}">
  <dimension ref="A1:L18"/>
  <sheetViews>
    <sheetView workbookViewId="0">
      <selection activeCell="G31" sqref="G31"/>
    </sheetView>
  </sheetViews>
  <sheetFormatPr defaultRowHeight="14.5" x14ac:dyDescent="0.35"/>
  <cols>
    <col min="1" max="1" width="10.08984375" bestFit="1" customWidth="1"/>
    <col min="2" max="2" width="16.54296875" bestFit="1" customWidth="1"/>
    <col min="3" max="3" width="14.90625" bestFit="1" customWidth="1"/>
    <col min="4" max="5" width="16.54296875" bestFit="1" customWidth="1"/>
    <col min="8" max="8" width="17.453125" bestFit="1" customWidth="1"/>
    <col min="10" max="10" width="17.453125" bestFit="1" customWidth="1"/>
    <col min="11" max="11" width="17.90625" bestFit="1" customWidth="1"/>
    <col min="12" max="12" width="14.90625" bestFit="1" customWidth="1"/>
  </cols>
  <sheetData>
    <row r="1" spans="1:12" x14ac:dyDescent="0.35">
      <c r="A1" t="s">
        <v>29</v>
      </c>
      <c r="C1">
        <v>10</v>
      </c>
      <c r="D1">
        <v>7</v>
      </c>
      <c r="E1">
        <v>5</v>
      </c>
      <c r="H1" t="s">
        <v>38</v>
      </c>
      <c r="J1">
        <v>10</v>
      </c>
      <c r="K1">
        <v>7</v>
      </c>
      <c r="L1">
        <v>5</v>
      </c>
    </row>
    <row r="2" spans="1:12" x14ac:dyDescent="0.35">
      <c r="A2" s="1">
        <v>44030</v>
      </c>
      <c r="B2" t="s">
        <v>30</v>
      </c>
      <c r="C2" t="s">
        <v>33</v>
      </c>
      <c r="D2" t="s">
        <v>33</v>
      </c>
      <c r="E2" t="s">
        <v>33</v>
      </c>
      <c r="H2" s="1">
        <v>44008</v>
      </c>
      <c r="I2">
        <v>65</v>
      </c>
      <c r="J2" t="s">
        <v>22</v>
      </c>
      <c r="K2" t="s">
        <v>21</v>
      </c>
      <c r="L2" t="s">
        <v>39</v>
      </c>
    </row>
    <row r="3" spans="1:12" x14ac:dyDescent="0.35">
      <c r="A3" s="1"/>
      <c r="B3" t="s">
        <v>31</v>
      </c>
      <c r="C3" t="s">
        <v>33</v>
      </c>
      <c r="D3" t="s">
        <v>33</v>
      </c>
      <c r="E3" t="s">
        <v>33</v>
      </c>
      <c r="I3">
        <v>80</v>
      </c>
      <c r="J3" t="s">
        <v>40</v>
      </c>
      <c r="K3" t="s">
        <v>18</v>
      </c>
      <c r="L3" t="s">
        <v>19</v>
      </c>
    </row>
    <row r="4" spans="1:12" x14ac:dyDescent="0.35">
      <c r="A4" s="1"/>
      <c r="B4" t="s">
        <v>32</v>
      </c>
      <c r="C4" t="s">
        <v>10</v>
      </c>
      <c r="D4" t="s">
        <v>11</v>
      </c>
      <c r="E4" t="s">
        <v>33</v>
      </c>
      <c r="H4" s="1">
        <v>44043</v>
      </c>
      <c r="I4">
        <v>65</v>
      </c>
      <c r="J4" t="s">
        <v>22</v>
      </c>
      <c r="K4" t="s">
        <v>33</v>
      </c>
      <c r="L4" t="s">
        <v>21</v>
      </c>
    </row>
    <row r="5" spans="1:12" x14ac:dyDescent="0.35">
      <c r="A5" s="1">
        <v>44079</v>
      </c>
      <c r="B5" t="s">
        <v>30</v>
      </c>
      <c r="C5" t="s">
        <v>33</v>
      </c>
      <c r="D5" t="s">
        <v>33</v>
      </c>
      <c r="E5" t="s">
        <v>11</v>
      </c>
      <c r="I5">
        <v>85</v>
      </c>
      <c r="J5" t="s">
        <v>40</v>
      </c>
      <c r="K5" t="s">
        <v>33</v>
      </c>
    </row>
    <row r="6" spans="1:12" x14ac:dyDescent="0.35">
      <c r="A6" s="1"/>
      <c r="B6" t="s">
        <v>31</v>
      </c>
      <c r="C6" t="s">
        <v>33</v>
      </c>
      <c r="D6" t="s">
        <v>33</v>
      </c>
      <c r="E6" t="s">
        <v>33</v>
      </c>
      <c r="H6" s="1">
        <v>44080</v>
      </c>
      <c r="I6">
        <v>70</v>
      </c>
      <c r="J6" t="s">
        <v>33</v>
      </c>
      <c r="K6" t="s">
        <v>22</v>
      </c>
      <c r="L6" t="s">
        <v>33</v>
      </c>
    </row>
    <row r="7" spans="1:12" x14ac:dyDescent="0.35">
      <c r="A7" s="1"/>
      <c r="B7" t="s">
        <v>32</v>
      </c>
      <c r="C7" t="s">
        <v>33</v>
      </c>
      <c r="D7" t="s">
        <v>33</v>
      </c>
      <c r="E7" t="s">
        <v>33</v>
      </c>
      <c r="I7">
        <v>80</v>
      </c>
      <c r="J7" t="s">
        <v>40</v>
      </c>
    </row>
    <row r="8" spans="1:12" x14ac:dyDescent="0.35">
      <c r="A8" s="1">
        <v>44122</v>
      </c>
      <c r="B8" t="s">
        <v>30</v>
      </c>
      <c r="C8" t="s">
        <v>33</v>
      </c>
      <c r="D8" t="s">
        <v>33</v>
      </c>
      <c r="E8" t="s">
        <v>34</v>
      </c>
    </row>
    <row r="9" spans="1:12" x14ac:dyDescent="0.35">
      <c r="B9" t="s">
        <v>31</v>
      </c>
      <c r="C9" t="s">
        <v>13</v>
      </c>
      <c r="D9" t="s">
        <v>14</v>
      </c>
      <c r="E9" t="s">
        <v>11</v>
      </c>
    </row>
    <row r="10" spans="1:12" x14ac:dyDescent="0.35">
      <c r="B10" t="s">
        <v>32</v>
      </c>
      <c r="C10" t="s">
        <v>33</v>
      </c>
      <c r="D10" t="s">
        <v>33</v>
      </c>
      <c r="E10" t="s">
        <v>33</v>
      </c>
    </row>
    <row r="12" spans="1:12" x14ac:dyDescent="0.35">
      <c r="A12" t="s">
        <v>35</v>
      </c>
      <c r="D12" t="s">
        <v>37</v>
      </c>
    </row>
    <row r="13" spans="1:12" x14ac:dyDescent="0.35">
      <c r="A13">
        <v>1</v>
      </c>
      <c r="B13" t="s">
        <v>11</v>
      </c>
      <c r="C13">
        <f>7+5+5</f>
        <v>17</v>
      </c>
      <c r="D13">
        <v>200</v>
      </c>
      <c r="H13" t="s">
        <v>40</v>
      </c>
      <c r="I13">
        <f>10+10+10</f>
        <v>30</v>
      </c>
    </row>
    <row r="14" spans="1:12" x14ac:dyDescent="0.35">
      <c r="A14">
        <v>2</v>
      </c>
      <c r="B14" t="s">
        <v>36</v>
      </c>
      <c r="C14">
        <v>10</v>
      </c>
      <c r="D14">
        <f>250/2</f>
        <v>125</v>
      </c>
      <c r="H14" t="s">
        <v>22</v>
      </c>
      <c r="I14">
        <f>10+10+7</f>
        <v>27</v>
      </c>
    </row>
    <row r="15" spans="1:12" x14ac:dyDescent="0.35">
      <c r="A15">
        <v>3</v>
      </c>
      <c r="B15" t="s">
        <v>10</v>
      </c>
      <c r="C15">
        <v>10</v>
      </c>
      <c r="D15">
        <f>250/2</f>
        <v>125</v>
      </c>
      <c r="H15" t="s">
        <v>21</v>
      </c>
      <c r="I15">
        <f>7+5</f>
        <v>12</v>
      </c>
    </row>
    <row r="16" spans="1:12" x14ac:dyDescent="0.35">
      <c r="A16">
        <v>4</v>
      </c>
      <c r="B16" t="s">
        <v>14</v>
      </c>
      <c r="C16">
        <v>7</v>
      </c>
      <c r="D16" t="s">
        <v>33</v>
      </c>
      <c r="H16" t="s">
        <v>18</v>
      </c>
      <c r="I16">
        <f>7</f>
        <v>7</v>
      </c>
    </row>
    <row r="17" spans="1:9" x14ac:dyDescent="0.35">
      <c r="A17">
        <v>5</v>
      </c>
      <c r="B17" t="s">
        <v>7</v>
      </c>
      <c r="C17">
        <v>5</v>
      </c>
      <c r="D17" t="s">
        <v>33</v>
      </c>
      <c r="H17" t="s">
        <v>39</v>
      </c>
      <c r="I17">
        <f>5</f>
        <v>5</v>
      </c>
    </row>
    <row r="18" spans="1:9" x14ac:dyDescent="0.35">
      <c r="H18" t="s">
        <v>19</v>
      </c>
      <c r="I18">
        <f>5</f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CEF4D23FE5F459ECCAA42E49AC266" ma:contentTypeVersion="13" ma:contentTypeDescription="Create a new document." ma:contentTypeScope="" ma:versionID="99a1fae06e5e25253a50aae7a34b0325">
  <xsd:schema xmlns:xsd="http://www.w3.org/2001/XMLSchema" xmlns:xs="http://www.w3.org/2001/XMLSchema" xmlns:p="http://schemas.microsoft.com/office/2006/metadata/properties" xmlns:ns3="8f104059-c6a0-41c8-925c-823428fa0de1" xmlns:ns4="bb911efd-580b-402b-887c-5c1436db1231" targetNamespace="http://schemas.microsoft.com/office/2006/metadata/properties" ma:root="true" ma:fieldsID="93b192b9611665adc7c414199b9a17ec" ns3:_="" ns4:_="">
    <xsd:import namespace="8f104059-c6a0-41c8-925c-823428fa0de1"/>
    <xsd:import namespace="bb911efd-580b-402b-887c-5c1436db12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3:SharedWithDetails" minOccurs="0"/>
                <xsd:element ref="ns3:SharingHintHash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04059-c6a0-41c8-925c-823428fa0d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11efd-580b-402b-887c-5c1436db1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42E2C4-FD7D-4A7F-BC28-FAFF0B0433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EC67A1-F137-48FD-A032-9F3236D5DF9A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8f104059-c6a0-41c8-925c-823428fa0de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b911efd-580b-402b-887c-5c1436db1231"/>
  </ds:schemaRefs>
</ds:datastoreItem>
</file>

<file path=customXml/itemProps3.xml><?xml version="1.0" encoding="utf-8"?>
<ds:datastoreItem xmlns:ds="http://schemas.openxmlformats.org/officeDocument/2006/customXml" ds:itemID="{D1D11CC3-D10A-4F97-91C3-C4CC7A872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04059-c6a0-41c8-925c-823428fa0de1"/>
    <ds:schemaRef ds:uri="bb911efd-580b-402b-887c-5c1436db1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estekisat 2022</vt:lpstr>
      <vt:lpstr>koulukisat 2022</vt:lpstr>
      <vt:lpstr>VUR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Jylha, Laura</dc:creator>
  <cp:lastModifiedBy>Katja Niiranen</cp:lastModifiedBy>
  <dcterms:created xsi:type="dcterms:W3CDTF">2020-11-10T20:28:25Z</dcterms:created>
  <dcterms:modified xsi:type="dcterms:W3CDTF">2022-11-14T13:09:07Z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0x010100F61CEF4D23FE5F459ECCAA42E49AC266</vt:lpwstr>
  </property>
</Properties>
</file>