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85949bb4448e44/VUR hallitus/2026/Kisat/"/>
    </mc:Choice>
  </mc:AlternateContent>
  <xr:revisionPtr revIDLastSave="894" documentId="13_ncr:1_{452EA1D4-C834-8242-B125-706781622D38}" xr6:coauthVersionLast="47" xr6:coauthVersionMax="47" xr10:uidLastSave="{AD6A1F72-E1B2-004D-8E3B-193B3DED9399}"/>
  <bookViews>
    <workbookView xWindow="0" yWindow="500" windowWidth="28800" windowHeight="16240" xr2:uid="{30E824D2-6A39-4A84-BB3D-3205BF2F9079}"/>
  </bookViews>
  <sheets>
    <sheet name="estekisat 2026" sheetId="1" r:id="rId1"/>
    <sheet name="koulukisat 2026" sheetId="5" r:id="rId2"/>
    <sheet name="VUR CUP" sheetId="3" state="hidden" r:id="rId3"/>
  </sheets>
  <definedNames>
    <definedName name="_xlnm._FilterDatabase" localSheetId="0" hidden="1">'estekisat 2026'!$A$5:$Q$5</definedName>
    <definedName name="_xlnm._FilterDatabase" localSheetId="1" hidden="1">'koulukisat 2026'!$A$4:$Z$4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2" i="5" l="1"/>
  <c r="N8" i="5"/>
  <c r="N10" i="5"/>
  <c r="N14" i="5"/>
  <c r="N7" i="5"/>
  <c r="N15" i="5"/>
  <c r="N6" i="5"/>
  <c r="N13" i="5"/>
  <c r="N16" i="5"/>
  <c r="N17" i="5"/>
  <c r="N11" i="5"/>
  <c r="N9" i="5"/>
  <c r="G31" i="5"/>
  <c r="G43" i="5" s="1"/>
  <c r="N5" i="5" s="1"/>
  <c r="G30" i="5"/>
  <c r="O14" i="1"/>
  <c r="Q11" i="1"/>
  <c r="Q28" i="1"/>
  <c r="Q6" i="1"/>
  <c r="Q10" i="1"/>
  <c r="Q7" i="1"/>
  <c r="Q13" i="1"/>
  <c r="Q18" i="1"/>
  <c r="Q12" i="1"/>
  <c r="Q15" i="1"/>
  <c r="Q17" i="1"/>
  <c r="Q9" i="1"/>
  <c r="Q16" i="1"/>
  <c r="Q14" i="1"/>
  <c r="Q19" i="1"/>
  <c r="Q8" i="1"/>
  <c r="Q20" i="1"/>
  <c r="Q21" i="1"/>
  <c r="Q23" i="1"/>
  <c r="Q25" i="1"/>
  <c r="Q22" i="1"/>
  <c r="Q26" i="1"/>
  <c r="Q27" i="1"/>
  <c r="Q24" i="1"/>
  <c r="I18" i="3" l="1"/>
  <c r="I17" i="3"/>
  <c r="I16" i="3"/>
  <c r="I15" i="3"/>
  <c r="I14" i="3"/>
  <c r="I13" i="3"/>
  <c r="D15" i="3" l="1"/>
  <c r="D14" i="3"/>
  <c r="C13" i="3"/>
</calcChain>
</file>

<file path=xl/sharedStrings.xml><?xml version="1.0" encoding="utf-8"?>
<sst xmlns="http://schemas.openxmlformats.org/spreadsheetml/2006/main" count="272" uniqueCount="110">
  <si>
    <t>VUR</t>
  </si>
  <si>
    <t>Aada Vesa</t>
  </si>
  <si>
    <t>Laura Jylhä</t>
  </si>
  <si>
    <t>Anniina Teittinen</t>
  </si>
  <si>
    <t>Hanna Virtanen</t>
  </si>
  <si>
    <t>Jutta Soininen</t>
  </si>
  <si>
    <t>Emma Laukkarinen</t>
  </si>
  <si>
    <t>Vilma Niiranen</t>
  </si>
  <si>
    <t>Mirja Tuomainen</t>
  </si>
  <si>
    <t>Ilona Vanhanen</t>
  </si>
  <si>
    <t>SIJOITUKSET</t>
  </si>
  <si>
    <t>PISTEET:</t>
  </si>
  <si>
    <t>KOULU</t>
  </si>
  <si>
    <t>c</t>
  </si>
  <si>
    <t>b</t>
  </si>
  <si>
    <t>a</t>
  </si>
  <si>
    <t>-</t>
  </si>
  <si>
    <t>Aada vesa</t>
  </si>
  <si>
    <t>Pisteet</t>
  </si>
  <si>
    <t>HannaVirtanen</t>
  </si>
  <si>
    <t>Rahat</t>
  </si>
  <si>
    <t>ESTEET</t>
  </si>
  <si>
    <t>Maaria Paintola</t>
  </si>
  <si>
    <t>Ronja Vehviläinen</t>
  </si>
  <si>
    <t>KOULUKISAT</t>
  </si>
  <si>
    <t>ESTEKISAT</t>
  </si>
  <si>
    <t>seura</t>
  </si>
  <si>
    <t>HeC</t>
  </si>
  <si>
    <t>HeB</t>
  </si>
  <si>
    <t>Erika Hämäläinen</t>
  </si>
  <si>
    <t>Eea Hakala</t>
  </si>
  <si>
    <t>Alisa Lackman</t>
  </si>
  <si>
    <t>Elsi Jaatinen</t>
  </si>
  <si>
    <t>Minea Utriainen</t>
  </si>
  <si>
    <t>Ninja Malava</t>
  </si>
  <si>
    <t>Venla Hynninen</t>
  </si>
  <si>
    <t>5.4.</t>
  </si>
  <si>
    <t>60 cm</t>
  </si>
  <si>
    <t>Elsa Hartikainen</t>
  </si>
  <si>
    <t>Tessa Eronen</t>
  </si>
  <si>
    <t>70 cm</t>
  </si>
  <si>
    <t>Lotta Ruhanen</t>
  </si>
  <si>
    <t>Elle Kauppinen</t>
  </si>
  <si>
    <t>Saila Partanen</t>
  </si>
  <si>
    <t>HA-71</t>
  </si>
  <si>
    <t>Enne Parkkonen</t>
  </si>
  <si>
    <t>mitalit</t>
  </si>
  <si>
    <t>TUNTSARIT</t>
  </si>
  <si>
    <t>70 cm (tervet.)</t>
  </si>
  <si>
    <t>HeD</t>
  </si>
  <si>
    <t>29.3.</t>
  </si>
  <si>
    <t>HeA</t>
  </si>
  <si>
    <t>alue</t>
  </si>
  <si>
    <t>HeB (karsinta, ponit)</t>
  </si>
  <si>
    <t>* Aurora Keitaa</t>
  </si>
  <si>
    <t>Alue</t>
  </si>
  <si>
    <t>2.</t>
  </si>
  <si>
    <t>KuoR</t>
  </si>
  <si>
    <t>3.</t>
  </si>
  <si>
    <t>Kansallinen</t>
  </si>
  <si>
    <t>EKR</t>
  </si>
  <si>
    <t>Pvm</t>
  </si>
  <si>
    <t>Järjestäjä</t>
  </si>
  <si>
    <t>Taso</t>
  </si>
  <si>
    <t>Luokka</t>
  </si>
  <si>
    <t>Sijoitus</t>
  </si>
  <si>
    <t>YHTEENSÄ</t>
  </si>
  <si>
    <t>Aurora Keitaa *</t>
  </si>
  <si>
    <t>Katja Rickman</t>
  </si>
  <si>
    <t>22.2.</t>
  </si>
  <si>
    <t>26.4.</t>
  </si>
  <si>
    <t>65 cm</t>
  </si>
  <si>
    <t>75 cm</t>
  </si>
  <si>
    <t>13.6.</t>
  </si>
  <si>
    <t>60 cm (tervet.)</t>
  </si>
  <si>
    <t>27.6.</t>
  </si>
  <si>
    <t>65 cm (mest., kat II ja III ponit)</t>
  </si>
  <si>
    <t>75 cm (mest., kat I ponit 11-14v)</t>
  </si>
  <si>
    <t>18.6.</t>
  </si>
  <si>
    <t>IKR</t>
  </si>
  <si>
    <t>40 cm</t>
  </si>
  <si>
    <t>Lilja Kasanen</t>
  </si>
  <si>
    <t>15.7.</t>
  </si>
  <si>
    <t>PRP-72</t>
  </si>
  <si>
    <t>30 cm</t>
  </si>
  <si>
    <t>1.8.</t>
  </si>
  <si>
    <t>3.4.</t>
  </si>
  <si>
    <t>14.5.</t>
  </si>
  <si>
    <t>26.6.</t>
  </si>
  <si>
    <t>HeB (finaali, ponit)</t>
  </si>
  <si>
    <t>PKur</t>
  </si>
  <si>
    <t>29.7.</t>
  </si>
  <si>
    <t>31.1.</t>
  </si>
  <si>
    <t>Hevosopisto</t>
  </si>
  <si>
    <t>13.3.</t>
  </si>
  <si>
    <t>6.</t>
  </si>
  <si>
    <t>14.3.</t>
  </si>
  <si>
    <t>1.</t>
  </si>
  <si>
    <t>SiRa</t>
  </si>
  <si>
    <t>1. +mitali</t>
  </si>
  <si>
    <t>3.5.</t>
  </si>
  <si>
    <t>23.5.</t>
  </si>
  <si>
    <t>HyvUra</t>
  </si>
  <si>
    <t>14.6.</t>
  </si>
  <si>
    <t>GoR</t>
  </si>
  <si>
    <t>3.7.</t>
  </si>
  <si>
    <t>25.7.</t>
  </si>
  <si>
    <t>LoR</t>
  </si>
  <si>
    <t>26.7.</t>
  </si>
  <si>
    <t>24.5.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</si>
</sst>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16" fontId="0" fillId="0" borderId="0" xfId="0" applyNumberFormat="1"/>
    <xf numFmtId="0" fontId="0" fillId="0" borderId="2" xfId="0" applyBorder="1"/>
    <xf numFmtId="2" fontId="0" fillId="0" borderId="0" xfId="0" applyNumberFormat="1"/>
    <xf numFmtId="0" fontId="2" fillId="2" borderId="0" xfId="0" applyFont="1" applyFill="1"/>
    <xf numFmtId="0" fontId="3" fillId="2" borderId="0" xfId="0" applyFont="1" applyFill="1"/>
    <xf numFmtId="0" fontId="1" fillId="0" borderId="2" xfId="0" applyFont="1" applyBorder="1"/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16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0" fontId="1" fillId="0" borderId="3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567D0-5309-40EE-A9A1-A10484A93E25}">
  <dimension ref="A2:AF29"/>
  <sheetViews>
    <sheetView tabSelected="1" zoomScale="80" zoomScaleNormal="80" workbookViewId="0">
      <pane xSplit="1" topLeftCell="B1" activePane="topRight" state="frozen"/>
      <selection pane="topRight" activeCell="U11" sqref="U11"/>
    </sheetView>
  </sheetViews>
  <sheetFormatPr baseColWidth="10" defaultColWidth="8.83203125" defaultRowHeight="15" x14ac:dyDescent="0.2"/>
  <cols>
    <col min="1" max="1" width="17.5" customWidth="1"/>
    <col min="2" max="16" width="9.33203125" customWidth="1"/>
    <col min="17" max="17" width="9.1640625" style="5" customWidth="1"/>
    <col min="18" max="18" width="9.1640625" customWidth="1"/>
    <col min="19" max="19" width="10.1640625" bestFit="1" customWidth="1"/>
  </cols>
  <sheetData>
    <row r="2" spans="1:32" x14ac:dyDescent="0.2">
      <c r="B2" t="s">
        <v>69</v>
      </c>
      <c r="C2" t="s">
        <v>69</v>
      </c>
      <c r="D2" t="s">
        <v>70</v>
      </c>
      <c r="E2" t="s">
        <v>70</v>
      </c>
      <c r="F2" t="s">
        <v>73</v>
      </c>
      <c r="G2" t="s">
        <v>73</v>
      </c>
      <c r="H2" t="s">
        <v>78</v>
      </c>
      <c r="I2" t="s">
        <v>75</v>
      </c>
      <c r="J2" t="s">
        <v>75</v>
      </c>
      <c r="K2" t="s">
        <v>75</v>
      </c>
      <c r="M2" t="s">
        <v>75</v>
      </c>
      <c r="O2" t="s">
        <v>82</v>
      </c>
      <c r="P2" t="s">
        <v>85</v>
      </c>
      <c r="Y2" s="1"/>
      <c r="Z2" s="1"/>
      <c r="AA2" s="1"/>
      <c r="AB2" s="1"/>
      <c r="AC2" s="1"/>
      <c r="AD2" s="1"/>
      <c r="AE2" s="1"/>
      <c r="AF2" s="1"/>
    </row>
    <row r="3" spans="1:32" s="8" customFormat="1" x14ac:dyDescent="0.2">
      <c r="A3" s="8" t="s">
        <v>25</v>
      </c>
      <c r="B3" s="9" t="s">
        <v>0</v>
      </c>
      <c r="C3" s="9" t="s">
        <v>0</v>
      </c>
      <c r="D3" s="9" t="s">
        <v>0</v>
      </c>
      <c r="E3" s="9" t="s">
        <v>0</v>
      </c>
      <c r="F3" s="9" t="s">
        <v>44</v>
      </c>
      <c r="G3" s="9" t="s">
        <v>44</v>
      </c>
      <c r="H3" s="9" t="s">
        <v>79</v>
      </c>
      <c r="I3" s="9" t="s">
        <v>47</v>
      </c>
      <c r="J3" s="9" t="s">
        <v>47</v>
      </c>
      <c r="K3" s="9" t="s">
        <v>47</v>
      </c>
      <c r="L3" s="9"/>
      <c r="M3" s="9" t="s">
        <v>47</v>
      </c>
      <c r="N3" s="9"/>
      <c r="O3" s="9" t="s">
        <v>83</v>
      </c>
      <c r="P3" s="9" t="s">
        <v>57</v>
      </c>
      <c r="Q3" s="6"/>
    </row>
    <row r="4" spans="1:32" s="10" customFormat="1" ht="16" x14ac:dyDescent="0.2">
      <c r="B4" s="10" t="s">
        <v>26</v>
      </c>
      <c r="C4" s="10" t="s">
        <v>26</v>
      </c>
      <c r="D4" s="10" t="s">
        <v>26</v>
      </c>
      <c r="E4" s="10" t="s">
        <v>26</v>
      </c>
      <c r="F4" s="10" t="s">
        <v>26</v>
      </c>
      <c r="G4" s="10" t="s">
        <v>26</v>
      </c>
      <c r="H4" s="10" t="s">
        <v>26</v>
      </c>
      <c r="I4" s="10" t="s">
        <v>26</v>
      </c>
      <c r="J4" s="10" t="s">
        <v>26</v>
      </c>
      <c r="K4" s="10" t="s">
        <v>26</v>
      </c>
      <c r="M4" s="10" t="s">
        <v>26</v>
      </c>
      <c r="O4" s="10" t="s">
        <v>26</v>
      </c>
      <c r="P4" s="10" t="s">
        <v>26</v>
      </c>
      <c r="Q4" s="11"/>
      <c r="T4" s="12"/>
      <c r="U4" s="13"/>
    </row>
    <row r="5" spans="1:32" s="10" customFormat="1" ht="64" x14ac:dyDescent="0.2">
      <c r="A5" s="14" t="s">
        <v>10</v>
      </c>
      <c r="B5" s="15" t="s">
        <v>40</v>
      </c>
      <c r="C5" s="15" t="s">
        <v>37</v>
      </c>
      <c r="D5" s="15" t="s">
        <v>71</v>
      </c>
      <c r="E5" s="15" t="s">
        <v>72</v>
      </c>
      <c r="F5" s="15" t="s">
        <v>72</v>
      </c>
      <c r="G5" s="15" t="s">
        <v>71</v>
      </c>
      <c r="H5" s="15" t="s">
        <v>80</v>
      </c>
      <c r="I5" s="15" t="s">
        <v>74</v>
      </c>
      <c r="J5" s="15" t="s">
        <v>48</v>
      </c>
      <c r="K5" s="15" t="s">
        <v>76</v>
      </c>
      <c r="L5" s="15" t="s">
        <v>46</v>
      </c>
      <c r="M5" s="15" t="s">
        <v>77</v>
      </c>
      <c r="N5" s="15" t="s">
        <v>46</v>
      </c>
      <c r="O5" s="15" t="s">
        <v>84</v>
      </c>
      <c r="P5" s="15" t="s">
        <v>72</v>
      </c>
      <c r="Q5" s="20" t="s">
        <v>66</v>
      </c>
    </row>
    <row r="6" spans="1:32" x14ac:dyDescent="0.2">
      <c r="A6" s="3" t="s">
        <v>38</v>
      </c>
      <c r="B6">
        <v>2.5</v>
      </c>
      <c r="F6">
        <v>1.5</v>
      </c>
      <c r="J6">
        <v>2</v>
      </c>
      <c r="M6">
        <v>8</v>
      </c>
      <c r="N6">
        <v>3</v>
      </c>
      <c r="Q6" s="6">
        <f t="shared" ref="Q6:Q28" si="0">SUM(B6:P6)</f>
        <v>17</v>
      </c>
    </row>
    <row r="7" spans="1:32" x14ac:dyDescent="0.2">
      <c r="A7" s="3" t="s">
        <v>33</v>
      </c>
      <c r="C7">
        <v>1.5</v>
      </c>
      <c r="D7">
        <v>2</v>
      </c>
      <c r="F7">
        <v>3</v>
      </c>
      <c r="J7">
        <v>2</v>
      </c>
      <c r="M7">
        <v>7</v>
      </c>
      <c r="N7">
        <v>1</v>
      </c>
      <c r="Q7" s="6">
        <f t="shared" si="0"/>
        <v>16.5</v>
      </c>
    </row>
    <row r="8" spans="1:32" x14ac:dyDescent="0.2">
      <c r="A8" s="3" t="s">
        <v>34</v>
      </c>
      <c r="E8">
        <v>2.5</v>
      </c>
      <c r="G8">
        <v>1</v>
      </c>
      <c r="J8">
        <v>2</v>
      </c>
      <c r="M8">
        <v>7.5</v>
      </c>
      <c r="N8">
        <v>2</v>
      </c>
      <c r="Q8" s="6">
        <f t="shared" si="0"/>
        <v>15</v>
      </c>
    </row>
    <row r="9" spans="1:32" x14ac:dyDescent="0.2">
      <c r="A9" s="3" t="s">
        <v>30</v>
      </c>
      <c r="G9">
        <v>1</v>
      </c>
      <c r="I9">
        <v>2</v>
      </c>
      <c r="K9">
        <v>5</v>
      </c>
      <c r="L9">
        <v>1</v>
      </c>
      <c r="Q9" s="6">
        <f t="shared" si="0"/>
        <v>9</v>
      </c>
    </row>
    <row r="10" spans="1:32" x14ac:dyDescent="0.2">
      <c r="A10" s="3" t="s">
        <v>35</v>
      </c>
      <c r="C10">
        <v>2</v>
      </c>
      <c r="D10">
        <v>1</v>
      </c>
      <c r="F10">
        <v>1.5</v>
      </c>
      <c r="J10">
        <v>2</v>
      </c>
      <c r="Q10" s="6">
        <f t="shared" si="0"/>
        <v>6.5</v>
      </c>
    </row>
    <row r="11" spans="1:32" x14ac:dyDescent="0.2">
      <c r="A11" s="3" t="s">
        <v>39</v>
      </c>
      <c r="B11">
        <v>3</v>
      </c>
      <c r="E11">
        <v>3</v>
      </c>
      <c r="Q11" s="6">
        <f t="shared" si="0"/>
        <v>6</v>
      </c>
    </row>
    <row r="12" spans="1:32" x14ac:dyDescent="0.2">
      <c r="A12" s="3" t="s">
        <v>31</v>
      </c>
      <c r="D12">
        <v>1.5</v>
      </c>
      <c r="F12">
        <v>2.5</v>
      </c>
      <c r="J12">
        <v>2</v>
      </c>
      <c r="Q12" s="6">
        <f t="shared" si="0"/>
        <v>6</v>
      </c>
    </row>
    <row r="13" spans="1:32" x14ac:dyDescent="0.2">
      <c r="A13" s="3" t="s">
        <v>32</v>
      </c>
      <c r="C13">
        <v>1</v>
      </c>
      <c r="J13">
        <v>2</v>
      </c>
      <c r="Q13" s="6">
        <f t="shared" si="0"/>
        <v>3</v>
      </c>
    </row>
    <row r="14" spans="1:32" x14ac:dyDescent="0.2">
      <c r="A14" s="3" t="s">
        <v>81</v>
      </c>
      <c r="H14">
        <v>1</v>
      </c>
      <c r="O14">
        <f>1+1</f>
        <v>2</v>
      </c>
      <c r="Q14" s="6">
        <f t="shared" si="0"/>
        <v>3</v>
      </c>
    </row>
    <row r="15" spans="1:32" x14ac:dyDescent="0.2">
      <c r="A15" s="3" t="s">
        <v>45</v>
      </c>
      <c r="I15">
        <v>2</v>
      </c>
      <c r="Q15" s="6">
        <f t="shared" si="0"/>
        <v>2</v>
      </c>
    </row>
    <row r="16" spans="1:32" x14ac:dyDescent="0.2">
      <c r="A16" s="3" t="s">
        <v>41</v>
      </c>
      <c r="I16">
        <v>2</v>
      </c>
      <c r="Q16" s="6">
        <f t="shared" si="0"/>
        <v>2</v>
      </c>
    </row>
    <row r="17" spans="1:21" x14ac:dyDescent="0.2">
      <c r="A17" s="3" t="s">
        <v>29</v>
      </c>
      <c r="J17">
        <v>2</v>
      </c>
      <c r="Q17" s="6">
        <f t="shared" si="0"/>
        <v>2</v>
      </c>
    </row>
    <row r="18" spans="1:21" x14ac:dyDescent="0.2">
      <c r="A18" s="3" t="s">
        <v>42</v>
      </c>
      <c r="C18">
        <v>0.5</v>
      </c>
      <c r="G18">
        <v>1</v>
      </c>
      <c r="Q18" s="6">
        <f t="shared" si="0"/>
        <v>1.5</v>
      </c>
    </row>
    <row r="19" spans="1:21" x14ac:dyDescent="0.2">
      <c r="A19" s="3" t="s">
        <v>43</v>
      </c>
      <c r="P19">
        <v>1</v>
      </c>
      <c r="Q19" s="6">
        <f t="shared" si="0"/>
        <v>1</v>
      </c>
    </row>
    <row r="20" spans="1:21" x14ac:dyDescent="0.2">
      <c r="A20" s="3"/>
      <c r="Q20" s="6">
        <f t="shared" si="0"/>
        <v>0</v>
      </c>
    </row>
    <row r="21" spans="1:21" x14ac:dyDescent="0.2">
      <c r="A21" s="3"/>
      <c r="Q21" s="6">
        <f t="shared" si="0"/>
        <v>0</v>
      </c>
    </row>
    <row r="22" spans="1:21" x14ac:dyDescent="0.2">
      <c r="A22" s="3"/>
      <c r="Q22" s="6">
        <f t="shared" si="0"/>
        <v>0</v>
      </c>
    </row>
    <row r="23" spans="1:21" x14ac:dyDescent="0.2">
      <c r="A23" s="3"/>
      <c r="Q23" s="6">
        <f t="shared" si="0"/>
        <v>0</v>
      </c>
    </row>
    <row r="24" spans="1:21" x14ac:dyDescent="0.2">
      <c r="A24" s="3"/>
      <c r="Q24" s="6">
        <f t="shared" si="0"/>
        <v>0</v>
      </c>
    </row>
    <row r="25" spans="1:21" x14ac:dyDescent="0.2">
      <c r="A25" s="3"/>
      <c r="Q25" s="6">
        <f t="shared" si="0"/>
        <v>0</v>
      </c>
    </row>
    <row r="26" spans="1:21" x14ac:dyDescent="0.2">
      <c r="A26" s="3"/>
      <c r="Q26" s="6">
        <f t="shared" si="0"/>
        <v>0</v>
      </c>
    </row>
    <row r="27" spans="1:21" x14ac:dyDescent="0.2">
      <c r="A27" s="3"/>
      <c r="Q27" s="6">
        <f t="shared" si="0"/>
        <v>0</v>
      </c>
    </row>
    <row r="28" spans="1:21" x14ac:dyDescent="0.2">
      <c r="A28" s="3"/>
      <c r="Q28" s="6">
        <f t="shared" si="0"/>
        <v>0</v>
      </c>
      <c r="T28" s="2"/>
      <c r="U28" s="4"/>
    </row>
    <row r="29" spans="1:21" x14ac:dyDescent="0.2">
      <c r="Q2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DF45E-963B-43EE-9107-7AA991C8BF51}">
  <dimension ref="A1:N43"/>
  <sheetViews>
    <sheetView zoomScale="90" zoomScaleNormal="90" workbookViewId="0">
      <pane xSplit="1" topLeftCell="B1" activePane="topRight" state="frozen"/>
      <selection pane="topRight" activeCell="B35" sqref="B35"/>
    </sheetView>
  </sheetViews>
  <sheetFormatPr baseColWidth="10" defaultColWidth="8.83203125" defaultRowHeight="15" x14ac:dyDescent="0.2"/>
  <cols>
    <col min="1" max="1" width="16.1640625" bestFit="1" customWidth="1"/>
    <col min="2" max="14" width="10.83203125" customWidth="1"/>
  </cols>
  <sheetData>
    <row r="1" spans="1:14" x14ac:dyDescent="0.2">
      <c r="B1" t="s">
        <v>50</v>
      </c>
      <c r="C1" t="s">
        <v>50</v>
      </c>
      <c r="D1" t="s">
        <v>86</v>
      </c>
      <c r="E1" t="s">
        <v>86</v>
      </c>
      <c r="F1" t="s">
        <v>87</v>
      </c>
      <c r="G1" t="s">
        <v>87</v>
      </c>
      <c r="H1" t="s">
        <v>87</v>
      </c>
      <c r="I1" t="s">
        <v>88</v>
      </c>
      <c r="J1" t="s">
        <v>75</v>
      </c>
      <c r="L1" t="s">
        <v>75</v>
      </c>
      <c r="M1" t="s">
        <v>91</v>
      </c>
      <c r="N1" s="5"/>
    </row>
    <row r="2" spans="1:14" s="8" customFormat="1" x14ac:dyDescent="0.2">
      <c r="A2" s="7" t="s">
        <v>24</v>
      </c>
      <c r="B2" s="9" t="s">
        <v>0</v>
      </c>
      <c r="C2" s="9" t="s">
        <v>0</v>
      </c>
      <c r="D2" s="9" t="s">
        <v>44</v>
      </c>
      <c r="E2" s="9" t="s">
        <v>44</v>
      </c>
      <c r="F2" s="9" t="s">
        <v>44</v>
      </c>
      <c r="G2" s="9" t="s">
        <v>44</v>
      </c>
      <c r="H2" s="9" t="s">
        <v>44</v>
      </c>
      <c r="I2" s="9" t="s">
        <v>47</v>
      </c>
      <c r="J2" s="9" t="s">
        <v>47</v>
      </c>
      <c r="K2" s="9"/>
      <c r="L2" s="9" t="s">
        <v>90</v>
      </c>
      <c r="M2" s="9" t="s">
        <v>79</v>
      </c>
      <c r="N2" s="6"/>
    </row>
    <row r="3" spans="1:14" s="10" customFormat="1" ht="16" x14ac:dyDescent="0.2">
      <c r="A3" s="16"/>
      <c r="B3" s="10" t="s">
        <v>26</v>
      </c>
      <c r="C3" s="17" t="s">
        <v>26</v>
      </c>
      <c r="D3" s="17" t="s">
        <v>26</v>
      </c>
      <c r="E3" s="17" t="s">
        <v>26</v>
      </c>
      <c r="F3" s="17" t="s">
        <v>26</v>
      </c>
      <c r="G3" s="17" t="s">
        <v>52</v>
      </c>
      <c r="H3" s="17" t="s">
        <v>52</v>
      </c>
      <c r="I3" s="17" t="s">
        <v>26</v>
      </c>
      <c r="J3" s="17" t="s">
        <v>26</v>
      </c>
      <c r="K3" s="17"/>
      <c r="L3" s="17" t="s">
        <v>26</v>
      </c>
      <c r="M3" s="17" t="s">
        <v>26</v>
      </c>
      <c r="N3" s="11"/>
    </row>
    <row r="4" spans="1:14" s="10" customFormat="1" ht="53" customHeight="1" x14ac:dyDescent="0.2">
      <c r="A4" s="14" t="s">
        <v>11</v>
      </c>
      <c r="B4" s="18" t="s">
        <v>27</v>
      </c>
      <c r="C4" s="19" t="s">
        <v>28</v>
      </c>
      <c r="D4" s="19" t="s">
        <v>27</v>
      </c>
      <c r="E4" s="19" t="s">
        <v>28</v>
      </c>
      <c r="F4" s="19" t="s">
        <v>27</v>
      </c>
      <c r="G4" s="19" t="s">
        <v>28</v>
      </c>
      <c r="H4" s="19" t="s">
        <v>51</v>
      </c>
      <c r="I4" s="19" t="s">
        <v>53</v>
      </c>
      <c r="J4" s="19" t="s">
        <v>89</v>
      </c>
      <c r="K4" s="19" t="s">
        <v>46</v>
      </c>
      <c r="L4" s="19" t="s">
        <v>49</v>
      </c>
      <c r="M4" s="19" t="s">
        <v>49</v>
      </c>
      <c r="N4" s="20" t="s">
        <v>66</v>
      </c>
    </row>
    <row r="5" spans="1:14" x14ac:dyDescent="0.2">
      <c r="A5" s="3" t="s">
        <v>67</v>
      </c>
      <c r="D5">
        <v>1.5</v>
      </c>
      <c r="E5">
        <v>3.5</v>
      </c>
      <c r="H5">
        <v>8</v>
      </c>
      <c r="N5" s="6">
        <f>SUM(B5:M5)+G43</f>
        <v>133</v>
      </c>
    </row>
    <row r="6" spans="1:14" x14ac:dyDescent="0.2">
      <c r="A6" s="3" t="s">
        <v>39</v>
      </c>
      <c r="C6">
        <v>4</v>
      </c>
      <c r="E6">
        <v>4</v>
      </c>
      <c r="G6">
        <v>6.5</v>
      </c>
      <c r="I6">
        <v>7</v>
      </c>
      <c r="J6">
        <v>12</v>
      </c>
      <c r="K6">
        <v>3</v>
      </c>
      <c r="N6" s="6">
        <f t="shared" ref="N6:N17" si="0">SUM(B6:M6)</f>
        <v>36.5</v>
      </c>
    </row>
    <row r="7" spans="1:14" x14ac:dyDescent="0.2">
      <c r="A7" s="3" t="s">
        <v>41</v>
      </c>
      <c r="D7">
        <v>2.5</v>
      </c>
      <c r="F7">
        <v>1.5</v>
      </c>
      <c r="I7">
        <v>5.5</v>
      </c>
      <c r="J7">
        <v>11</v>
      </c>
      <c r="K7">
        <v>1</v>
      </c>
      <c r="N7" s="6">
        <f t="shared" si="0"/>
        <v>21.5</v>
      </c>
    </row>
    <row r="8" spans="1:14" x14ac:dyDescent="0.2">
      <c r="A8" s="3" t="s">
        <v>38</v>
      </c>
      <c r="B8">
        <v>2</v>
      </c>
      <c r="I8">
        <v>5.5</v>
      </c>
      <c r="N8" s="6">
        <f t="shared" si="0"/>
        <v>7.5</v>
      </c>
    </row>
    <row r="9" spans="1:14" x14ac:dyDescent="0.2">
      <c r="A9" s="3" t="s">
        <v>34</v>
      </c>
      <c r="B9">
        <v>3</v>
      </c>
      <c r="F9">
        <v>2.5</v>
      </c>
      <c r="N9" s="6">
        <f t="shared" si="0"/>
        <v>5.5</v>
      </c>
    </row>
    <row r="10" spans="1:14" x14ac:dyDescent="0.2">
      <c r="A10" s="3" t="s">
        <v>81</v>
      </c>
      <c r="B10">
        <v>1.5</v>
      </c>
      <c r="L10">
        <v>2</v>
      </c>
      <c r="M10">
        <v>1.5</v>
      </c>
      <c r="N10" s="6">
        <f t="shared" si="0"/>
        <v>5</v>
      </c>
    </row>
    <row r="11" spans="1:14" x14ac:dyDescent="0.2">
      <c r="A11" s="3" t="s">
        <v>68</v>
      </c>
      <c r="C11">
        <v>3.5</v>
      </c>
      <c r="N11" s="6">
        <f t="shared" si="0"/>
        <v>3.5</v>
      </c>
    </row>
    <row r="12" spans="1:14" x14ac:dyDescent="0.2">
      <c r="A12" s="3" t="s">
        <v>32</v>
      </c>
      <c r="B12">
        <v>2.5</v>
      </c>
      <c r="N12" s="6">
        <f t="shared" si="0"/>
        <v>2.5</v>
      </c>
    </row>
    <row r="13" spans="1:14" x14ac:dyDescent="0.2">
      <c r="A13" s="3" t="s">
        <v>42</v>
      </c>
      <c r="F13">
        <v>2</v>
      </c>
      <c r="N13" s="6">
        <f t="shared" si="0"/>
        <v>2</v>
      </c>
    </row>
    <row r="14" spans="1:14" x14ac:dyDescent="0.2">
      <c r="A14" s="3" t="s">
        <v>33</v>
      </c>
      <c r="B14">
        <v>1.5</v>
      </c>
      <c r="N14" s="6">
        <f t="shared" si="0"/>
        <v>1.5</v>
      </c>
    </row>
    <row r="15" spans="1:14" x14ac:dyDescent="0.2">
      <c r="A15" s="3" t="s">
        <v>35</v>
      </c>
      <c r="D15">
        <v>1.5</v>
      </c>
      <c r="N15" s="6">
        <f t="shared" si="0"/>
        <v>1.5</v>
      </c>
    </row>
    <row r="16" spans="1:14" x14ac:dyDescent="0.2">
      <c r="A16" s="3" t="s">
        <v>30</v>
      </c>
      <c r="F16">
        <v>1.5</v>
      </c>
      <c r="N16" s="6">
        <f t="shared" si="0"/>
        <v>1.5</v>
      </c>
    </row>
    <row r="17" spans="1:14" x14ac:dyDescent="0.2">
      <c r="A17" s="3" t="s">
        <v>31</v>
      </c>
      <c r="F17">
        <v>1.5</v>
      </c>
      <c r="N17" s="6">
        <f t="shared" si="0"/>
        <v>1.5</v>
      </c>
    </row>
    <row r="18" spans="1:14" x14ac:dyDescent="0.2">
      <c r="A18" s="3"/>
      <c r="N18" s="6"/>
    </row>
    <row r="19" spans="1:14" x14ac:dyDescent="0.2">
      <c r="A19" s="3"/>
      <c r="N19" s="6"/>
    </row>
    <row r="20" spans="1:14" x14ac:dyDescent="0.2">
      <c r="A20" s="3"/>
      <c r="N20" s="6"/>
    </row>
    <row r="21" spans="1:14" x14ac:dyDescent="0.2">
      <c r="A21" s="3"/>
      <c r="N21" s="6"/>
    </row>
    <row r="22" spans="1:14" x14ac:dyDescent="0.2">
      <c r="A22" s="3"/>
      <c r="N22" s="6"/>
    </row>
    <row r="23" spans="1:14" x14ac:dyDescent="0.2">
      <c r="A23" s="3"/>
      <c r="N23" s="6"/>
    </row>
    <row r="24" spans="1:14" x14ac:dyDescent="0.2">
      <c r="A24" s="3"/>
      <c r="N24" s="6"/>
    </row>
    <row r="25" spans="1:14" x14ac:dyDescent="0.2">
      <c r="A25" s="3"/>
      <c r="N25" s="6"/>
    </row>
    <row r="26" spans="1:14" x14ac:dyDescent="0.2">
      <c r="A26" s="3" t="s">
        <v>54</v>
      </c>
      <c r="B26" t="s">
        <v>61</v>
      </c>
      <c r="C26" t="s">
        <v>62</v>
      </c>
      <c r="D26" t="s">
        <v>63</v>
      </c>
      <c r="E26" t="s">
        <v>64</v>
      </c>
      <c r="F26" t="s">
        <v>65</v>
      </c>
      <c r="G26" t="s">
        <v>18</v>
      </c>
      <c r="N26" s="6"/>
    </row>
    <row r="27" spans="1:14" x14ac:dyDescent="0.2">
      <c r="B27" s="1" t="s">
        <v>92</v>
      </c>
      <c r="C27" t="s">
        <v>93</v>
      </c>
      <c r="D27" t="s">
        <v>55</v>
      </c>
      <c r="E27" t="s">
        <v>28</v>
      </c>
      <c r="F27" t="s">
        <v>56</v>
      </c>
      <c r="G27">
        <v>6.5</v>
      </c>
      <c r="N27" s="6"/>
    </row>
    <row r="28" spans="1:14" x14ac:dyDescent="0.2">
      <c r="A28" s="3"/>
      <c r="B28" t="s">
        <v>94</v>
      </c>
      <c r="C28" t="s">
        <v>93</v>
      </c>
      <c r="D28" t="s">
        <v>55</v>
      </c>
      <c r="E28" t="s">
        <v>51</v>
      </c>
      <c r="F28" t="s">
        <v>95</v>
      </c>
      <c r="G28">
        <v>6.5</v>
      </c>
      <c r="N28" s="6"/>
    </row>
    <row r="29" spans="1:14" x14ac:dyDescent="0.2">
      <c r="A29" s="3"/>
      <c r="B29" t="s">
        <v>96</v>
      </c>
      <c r="C29" t="s">
        <v>93</v>
      </c>
      <c r="D29" t="s">
        <v>55</v>
      </c>
      <c r="E29" t="s">
        <v>51</v>
      </c>
      <c r="F29" t="s">
        <v>97</v>
      </c>
      <c r="G29">
        <v>8</v>
      </c>
      <c r="N29" s="6"/>
    </row>
    <row r="30" spans="1:14" x14ac:dyDescent="0.2">
      <c r="A30" s="3"/>
      <c r="B30" t="s">
        <v>36</v>
      </c>
      <c r="C30" t="s">
        <v>98</v>
      </c>
      <c r="D30" t="s">
        <v>55</v>
      </c>
      <c r="E30" t="s">
        <v>28</v>
      </c>
      <c r="F30" t="s">
        <v>99</v>
      </c>
      <c r="G30">
        <f>7+3</f>
        <v>10</v>
      </c>
      <c r="N30" s="6"/>
    </row>
    <row r="31" spans="1:14" x14ac:dyDescent="0.2">
      <c r="A31" s="3"/>
      <c r="B31" t="s">
        <v>36</v>
      </c>
      <c r="C31" t="s">
        <v>98</v>
      </c>
      <c r="D31" t="s">
        <v>55</v>
      </c>
      <c r="E31" t="s">
        <v>51</v>
      </c>
      <c r="F31" t="s">
        <v>99</v>
      </c>
      <c r="G31">
        <f>8+3</f>
        <v>11</v>
      </c>
      <c r="N31" s="6"/>
    </row>
    <row r="32" spans="1:14" x14ac:dyDescent="0.2">
      <c r="A32" s="3"/>
      <c r="B32" t="s">
        <v>100</v>
      </c>
      <c r="C32" t="s">
        <v>60</v>
      </c>
      <c r="D32" t="s">
        <v>55</v>
      </c>
      <c r="E32" t="s">
        <v>51</v>
      </c>
      <c r="F32" t="s">
        <v>58</v>
      </c>
      <c r="G32">
        <v>7</v>
      </c>
      <c r="N32" s="6"/>
    </row>
    <row r="33" spans="2:14" x14ac:dyDescent="0.2">
      <c r="B33" t="s">
        <v>101</v>
      </c>
      <c r="C33" t="s">
        <v>102</v>
      </c>
      <c r="D33" t="s">
        <v>59</v>
      </c>
      <c r="E33" t="s">
        <v>51</v>
      </c>
      <c r="F33" t="s">
        <v>56</v>
      </c>
      <c r="G33">
        <v>11.5</v>
      </c>
      <c r="N33" s="6"/>
    </row>
    <row r="34" spans="2:14" x14ac:dyDescent="0.2">
      <c r="B34" t="s">
        <v>109</v>
      </c>
      <c r="C34" t="s">
        <v>102</v>
      </c>
      <c r="D34" t="s">
        <v>59</v>
      </c>
      <c r="E34" t="s">
        <v>51</v>
      </c>
      <c r="F34" t="s">
        <v>56</v>
      </c>
      <c r="G34">
        <v>11.5</v>
      </c>
      <c r="N34" s="6"/>
    </row>
    <row r="35" spans="2:14" x14ac:dyDescent="0.2">
      <c r="B35" t="s">
        <v>103</v>
      </c>
      <c r="C35" t="s">
        <v>104</v>
      </c>
      <c r="D35" t="s">
        <v>55</v>
      </c>
      <c r="E35" t="s">
        <v>28</v>
      </c>
      <c r="F35" t="s">
        <v>58</v>
      </c>
      <c r="G35">
        <v>6</v>
      </c>
    </row>
    <row r="36" spans="2:14" x14ac:dyDescent="0.2">
      <c r="B36" t="s">
        <v>105</v>
      </c>
      <c r="C36" t="s">
        <v>60</v>
      </c>
      <c r="D36" t="s">
        <v>59</v>
      </c>
      <c r="E36" t="s">
        <v>51</v>
      </c>
      <c r="F36" t="s">
        <v>58</v>
      </c>
      <c r="G36">
        <v>11</v>
      </c>
    </row>
    <row r="37" spans="2:14" x14ac:dyDescent="0.2">
      <c r="B37" t="s">
        <v>106</v>
      </c>
      <c r="C37" t="s">
        <v>107</v>
      </c>
      <c r="D37" t="s">
        <v>55</v>
      </c>
      <c r="E37" t="s">
        <v>51</v>
      </c>
      <c r="F37" t="s">
        <v>56</v>
      </c>
      <c r="G37">
        <v>7.5</v>
      </c>
    </row>
    <row r="38" spans="2:14" x14ac:dyDescent="0.2">
      <c r="B38" t="s">
        <v>108</v>
      </c>
      <c r="C38" t="s">
        <v>107</v>
      </c>
      <c r="D38" t="s">
        <v>59</v>
      </c>
      <c r="E38" t="s">
        <v>51</v>
      </c>
      <c r="F38" t="s">
        <v>56</v>
      </c>
      <c r="G38">
        <v>11.5</v>
      </c>
    </row>
    <row r="39" spans="2:14" x14ac:dyDescent="0.2">
      <c r="B39" t="s">
        <v>108</v>
      </c>
      <c r="C39" t="s">
        <v>107</v>
      </c>
      <c r="D39" t="s">
        <v>59</v>
      </c>
      <c r="E39" t="s">
        <v>51</v>
      </c>
      <c r="F39" t="s">
        <v>97</v>
      </c>
      <c r="G39">
        <v>12</v>
      </c>
    </row>
    <row r="43" spans="2:14" x14ac:dyDescent="0.2">
      <c r="G43" s="8">
        <f>SUM(G27:G42)</f>
        <v>120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B26BD-7F1B-4D05-8E72-9216659A822C}">
  <dimension ref="A1:L18"/>
  <sheetViews>
    <sheetView workbookViewId="0">
      <selection activeCell="G31" sqref="G31"/>
    </sheetView>
  </sheetViews>
  <sheetFormatPr baseColWidth="10" defaultColWidth="8.83203125" defaultRowHeight="15" x14ac:dyDescent="0.2"/>
  <cols>
    <col min="1" max="1" width="10.1640625" bestFit="1" customWidth="1"/>
    <col min="2" max="2" width="16.5" bestFit="1" customWidth="1"/>
    <col min="3" max="3" width="14.83203125" bestFit="1" customWidth="1"/>
    <col min="4" max="5" width="16.5" bestFit="1" customWidth="1"/>
    <col min="8" max="8" width="17.5" bestFit="1" customWidth="1"/>
    <col min="10" max="10" width="17.5" bestFit="1" customWidth="1"/>
    <col min="11" max="11" width="17.83203125" bestFit="1" customWidth="1"/>
    <col min="12" max="12" width="14.83203125" bestFit="1" customWidth="1"/>
  </cols>
  <sheetData>
    <row r="1" spans="1:12" x14ac:dyDescent="0.2">
      <c r="A1" t="s">
        <v>12</v>
      </c>
      <c r="C1">
        <v>10</v>
      </c>
      <c r="D1">
        <v>7</v>
      </c>
      <c r="E1">
        <v>5</v>
      </c>
      <c r="H1" t="s">
        <v>21</v>
      </c>
      <c r="J1">
        <v>10</v>
      </c>
      <c r="K1">
        <v>7</v>
      </c>
      <c r="L1">
        <v>5</v>
      </c>
    </row>
    <row r="2" spans="1:12" x14ac:dyDescent="0.2">
      <c r="A2" s="1">
        <v>44030</v>
      </c>
      <c r="B2" t="s">
        <v>13</v>
      </c>
      <c r="C2" t="s">
        <v>16</v>
      </c>
      <c r="D2" t="s">
        <v>16</v>
      </c>
      <c r="E2" t="s">
        <v>16</v>
      </c>
      <c r="H2" s="1">
        <v>44008</v>
      </c>
      <c r="I2">
        <v>65</v>
      </c>
      <c r="J2" t="s">
        <v>9</v>
      </c>
      <c r="K2" t="s">
        <v>8</v>
      </c>
      <c r="L2" t="s">
        <v>22</v>
      </c>
    </row>
    <row r="3" spans="1:12" x14ac:dyDescent="0.2">
      <c r="A3" s="1"/>
      <c r="B3" t="s">
        <v>14</v>
      </c>
      <c r="C3" t="s">
        <v>16</v>
      </c>
      <c r="D3" t="s">
        <v>16</v>
      </c>
      <c r="E3" t="s">
        <v>16</v>
      </c>
      <c r="I3">
        <v>80</v>
      </c>
      <c r="J3" t="s">
        <v>23</v>
      </c>
      <c r="K3" t="s">
        <v>6</v>
      </c>
      <c r="L3" t="s">
        <v>7</v>
      </c>
    </row>
    <row r="4" spans="1:12" x14ac:dyDescent="0.2">
      <c r="A4" s="1"/>
      <c r="B4" t="s">
        <v>15</v>
      </c>
      <c r="C4" t="s">
        <v>2</v>
      </c>
      <c r="D4" t="s">
        <v>3</v>
      </c>
      <c r="E4" t="s">
        <v>16</v>
      </c>
      <c r="H4" s="1">
        <v>44043</v>
      </c>
      <c r="I4">
        <v>65</v>
      </c>
      <c r="J4" t="s">
        <v>9</v>
      </c>
      <c r="K4" t="s">
        <v>16</v>
      </c>
      <c r="L4" t="s">
        <v>8</v>
      </c>
    </row>
    <row r="5" spans="1:12" x14ac:dyDescent="0.2">
      <c r="A5" s="1">
        <v>44079</v>
      </c>
      <c r="B5" t="s">
        <v>13</v>
      </c>
      <c r="C5" t="s">
        <v>16</v>
      </c>
      <c r="D5" t="s">
        <v>16</v>
      </c>
      <c r="E5" t="s">
        <v>3</v>
      </c>
      <c r="I5">
        <v>85</v>
      </c>
      <c r="J5" t="s">
        <v>23</v>
      </c>
      <c r="K5" t="s">
        <v>16</v>
      </c>
    </row>
    <row r="6" spans="1:12" x14ac:dyDescent="0.2">
      <c r="A6" s="1"/>
      <c r="B6" t="s">
        <v>14</v>
      </c>
      <c r="C6" t="s">
        <v>16</v>
      </c>
      <c r="D6" t="s">
        <v>16</v>
      </c>
      <c r="E6" t="s">
        <v>16</v>
      </c>
      <c r="H6" s="1">
        <v>44080</v>
      </c>
      <c r="I6">
        <v>70</v>
      </c>
      <c r="J6" t="s">
        <v>16</v>
      </c>
      <c r="K6" t="s">
        <v>9</v>
      </c>
      <c r="L6" t="s">
        <v>16</v>
      </c>
    </row>
    <row r="7" spans="1:12" x14ac:dyDescent="0.2">
      <c r="A7" s="1"/>
      <c r="B7" t="s">
        <v>15</v>
      </c>
      <c r="C7" t="s">
        <v>16</v>
      </c>
      <c r="D7" t="s">
        <v>16</v>
      </c>
      <c r="E7" t="s">
        <v>16</v>
      </c>
      <c r="I7">
        <v>80</v>
      </c>
      <c r="J7" t="s">
        <v>23</v>
      </c>
    </row>
    <row r="8" spans="1:12" x14ac:dyDescent="0.2">
      <c r="A8" s="1">
        <v>44122</v>
      </c>
      <c r="B8" t="s">
        <v>13</v>
      </c>
      <c r="C8" t="s">
        <v>16</v>
      </c>
      <c r="D8" t="s">
        <v>16</v>
      </c>
      <c r="E8" t="s">
        <v>17</v>
      </c>
    </row>
    <row r="9" spans="1:12" x14ac:dyDescent="0.2">
      <c r="B9" t="s">
        <v>14</v>
      </c>
      <c r="C9" t="s">
        <v>4</v>
      </c>
      <c r="D9" t="s">
        <v>5</v>
      </c>
      <c r="E9" t="s">
        <v>3</v>
      </c>
    </row>
    <row r="10" spans="1:12" x14ac:dyDescent="0.2">
      <c r="B10" t="s">
        <v>15</v>
      </c>
      <c r="C10" t="s">
        <v>16</v>
      </c>
      <c r="D10" t="s">
        <v>16</v>
      </c>
      <c r="E10" t="s">
        <v>16</v>
      </c>
    </row>
    <row r="12" spans="1:12" x14ac:dyDescent="0.2">
      <c r="A12" t="s">
        <v>18</v>
      </c>
      <c r="D12" t="s">
        <v>20</v>
      </c>
    </row>
    <row r="13" spans="1:12" x14ac:dyDescent="0.2">
      <c r="A13">
        <v>1</v>
      </c>
      <c r="B13" t="s">
        <v>3</v>
      </c>
      <c r="C13">
        <f>7+5+5</f>
        <v>17</v>
      </c>
      <c r="D13">
        <v>200</v>
      </c>
      <c r="H13" t="s">
        <v>23</v>
      </c>
      <c r="I13">
        <f>10+10+10</f>
        <v>30</v>
      </c>
    </row>
    <row r="14" spans="1:12" x14ac:dyDescent="0.2">
      <c r="A14">
        <v>2</v>
      </c>
      <c r="B14" t="s">
        <v>19</v>
      </c>
      <c r="C14">
        <v>10</v>
      </c>
      <c r="D14">
        <f>250/2</f>
        <v>125</v>
      </c>
      <c r="H14" t="s">
        <v>9</v>
      </c>
      <c r="I14">
        <f>10+10+7</f>
        <v>27</v>
      </c>
    </row>
    <row r="15" spans="1:12" x14ac:dyDescent="0.2">
      <c r="A15">
        <v>3</v>
      </c>
      <c r="B15" t="s">
        <v>2</v>
      </c>
      <c r="C15">
        <v>10</v>
      </c>
      <c r="D15">
        <f>250/2</f>
        <v>125</v>
      </c>
      <c r="H15" t="s">
        <v>8</v>
      </c>
      <c r="I15">
        <f>7+5</f>
        <v>12</v>
      </c>
    </row>
    <row r="16" spans="1:12" x14ac:dyDescent="0.2">
      <c r="A16">
        <v>4</v>
      </c>
      <c r="B16" t="s">
        <v>5</v>
      </c>
      <c r="C16">
        <v>7</v>
      </c>
      <c r="D16" t="s">
        <v>16</v>
      </c>
      <c r="H16" t="s">
        <v>6</v>
      </c>
      <c r="I16">
        <f>7</f>
        <v>7</v>
      </c>
    </row>
    <row r="17" spans="1:9" x14ac:dyDescent="0.2">
      <c r="A17">
        <v>5</v>
      </c>
      <c r="B17" t="s">
        <v>1</v>
      </c>
      <c r="C17">
        <v>5</v>
      </c>
      <c r="D17" t="s">
        <v>16</v>
      </c>
      <c r="H17" t="s">
        <v>22</v>
      </c>
      <c r="I17">
        <f>5</f>
        <v>5</v>
      </c>
    </row>
    <row r="18" spans="1:9" x14ac:dyDescent="0.2">
      <c r="H18" t="s">
        <v>7</v>
      </c>
      <c r="I18">
        <f>5</f>
        <v>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1CEF4D23FE5F459ECCAA42E49AC266" ma:contentTypeVersion="13" ma:contentTypeDescription="Create a new document." ma:contentTypeScope="" ma:versionID="99a1fae06e5e25253a50aae7a34b0325">
  <xsd:schema xmlns:xsd="http://www.w3.org/2001/XMLSchema" xmlns:xs="http://www.w3.org/2001/XMLSchema" xmlns:p="http://schemas.microsoft.com/office/2006/metadata/properties" xmlns:ns3="8f104059-c6a0-41c8-925c-823428fa0de1" xmlns:ns4="bb911efd-580b-402b-887c-5c1436db1231" targetNamespace="http://schemas.microsoft.com/office/2006/metadata/properties" ma:root="true" ma:fieldsID="93b192b9611665adc7c414199b9a17ec" ns3:_="" ns4:_="">
    <xsd:import namespace="8f104059-c6a0-41c8-925c-823428fa0de1"/>
    <xsd:import namespace="bb911efd-580b-402b-887c-5c1436db12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3:SharedWithDetails" minOccurs="0"/>
                <xsd:element ref="ns3:SharingHintHash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04059-c6a0-41c8-925c-823428fa0de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11efd-580b-402b-887c-5c1436db12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D11CC3-D10A-4F97-91C3-C4CC7A8720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104059-c6a0-41c8-925c-823428fa0de1"/>
    <ds:schemaRef ds:uri="bb911efd-580b-402b-887c-5c1436db12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EC67A1-F137-48FD-A032-9F3236D5DF9A}">
  <ds:schemaRefs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8f104059-c6a0-41c8-925c-823428fa0de1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b911efd-580b-402b-887c-5c1436db1231"/>
  </ds:schemaRefs>
</ds:datastoreItem>
</file>

<file path=customXml/itemProps3.xml><?xml version="1.0" encoding="utf-8"?>
<ds:datastoreItem xmlns:ds="http://schemas.openxmlformats.org/officeDocument/2006/customXml" ds:itemID="{E942E2C4-FD7D-4A7F-BC28-FAFF0B0433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estekisat 2026</vt:lpstr>
      <vt:lpstr>koulukisat 2026</vt:lpstr>
      <vt:lpstr>VUR CUP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Jylha, Laura</dc:creator>
  <cp:lastModifiedBy>Laura Vartiainen</cp:lastModifiedBy>
  <dcterms:created xsi:type="dcterms:W3CDTF">2020-11-10T20:28:25Z</dcterms:created>
  <dcterms:modified xsi:type="dcterms:W3CDTF">2026-08-16T17:05:30Z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0x010100F61CEF4D23FE5F459ECCAA42E49AC266</vt:lpwstr>
  </property>
</Properties>
</file>